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_GSS_228\PMJDY_SHG Bank linkage\"/>
    </mc:Choice>
  </mc:AlternateContent>
  <xr:revisionPtr revIDLastSave="0" documentId="13_ncr:1_{3F8A1A44-FD23-433B-AFAE-5812CF120302}" xr6:coauthVersionLast="45" xr6:coauthVersionMax="45" xr10:uidLastSave="{00000000-0000-0000-0000-000000000000}"/>
  <bookViews>
    <workbookView xWindow="-120" yWindow="-120" windowWidth="24240" windowHeight="13140" xr2:uid="{BF6D420D-D11E-43D0-8566-B0FAE214E48E}"/>
  </bookViews>
  <sheets>
    <sheet name="SHG" sheetId="1" r:id="rId1"/>
  </sheets>
  <externalReferences>
    <externalReference r:id="rId2"/>
  </externalReferences>
  <definedNames>
    <definedName name="_xlnm.Print_Area" localSheetId="0">SHG!$A$1:$F$49</definedName>
    <definedName name="_xlnm.Print_Titles" localSheetId="0">SHG!$B:$B,SHG!$1:$4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F54" i="1" l="1"/>
  <c r="F53" i="1"/>
  <c r="F52" i="1"/>
  <c r="F49" i="1"/>
  <c r="F60" i="1"/>
  <c r="F59" i="1"/>
  <c r="D48" i="1"/>
  <c r="D44" i="1"/>
  <c r="E52" i="1"/>
  <c r="E49" i="1"/>
  <c r="F48" i="1"/>
  <c r="F44" i="1"/>
  <c r="C48" i="1"/>
  <c r="D54" i="1"/>
  <c r="D53" i="1"/>
  <c r="D12" i="1"/>
  <c r="F12" i="1"/>
  <c r="C12" i="1"/>
  <c r="E12" i="1"/>
  <c r="F36" i="1"/>
  <c r="D36" i="1"/>
  <c r="C36" i="1"/>
  <c r="E36" i="1"/>
  <c r="D37" i="1"/>
  <c r="F37" i="1"/>
  <c r="C37" i="1"/>
  <c r="E37" i="1"/>
  <c r="E58" i="1"/>
  <c r="E55" i="1"/>
  <c r="F18" i="1"/>
  <c r="F6" i="1"/>
  <c r="D52" i="1"/>
  <c r="D49" i="1"/>
  <c r="D25" i="1"/>
  <c r="E25" i="1"/>
  <c r="C25" i="1"/>
  <c r="F25" i="1"/>
  <c r="C44" i="1"/>
  <c r="E44" i="1"/>
  <c r="E48" i="1"/>
  <c r="F32" i="1"/>
  <c r="D32" i="1"/>
  <c r="C32" i="1"/>
  <c r="E32" i="1"/>
  <c r="C40" i="1"/>
  <c r="C41" i="1"/>
  <c r="D60" i="1"/>
  <c r="D59" i="1"/>
  <c r="F46" i="1"/>
  <c r="E46" i="1"/>
  <c r="C46" i="1"/>
  <c r="D46" i="1"/>
  <c r="D18" i="1"/>
  <c r="D6" i="1"/>
  <c r="E18" i="1"/>
  <c r="E6" i="1"/>
  <c r="E27" i="1"/>
  <c r="D27" i="1"/>
  <c r="C27" i="1"/>
  <c r="F27" i="1"/>
  <c r="D39" i="1"/>
  <c r="E39" i="1"/>
  <c r="C39" i="1"/>
  <c r="F39" i="1"/>
  <c r="F47" i="1"/>
  <c r="D47" i="1"/>
  <c r="C47" i="1"/>
  <c r="E47" i="1"/>
  <c r="E17" i="1"/>
  <c r="D17" i="1"/>
  <c r="C17" i="1"/>
  <c r="F17" i="1"/>
  <c r="E54" i="1"/>
  <c r="E53" i="1"/>
  <c r="F56" i="1"/>
  <c r="D56" i="1"/>
  <c r="C56" i="1"/>
  <c r="E56" i="1"/>
  <c r="D19" i="1"/>
  <c r="D40" i="1"/>
  <c r="D41" i="1"/>
  <c r="E19" i="1"/>
  <c r="E40" i="1"/>
  <c r="E41" i="1"/>
  <c r="E31" i="1"/>
  <c r="F31" i="1"/>
  <c r="C31" i="1"/>
  <c r="D31" i="1"/>
  <c r="F43" i="1"/>
  <c r="F42" i="1"/>
  <c r="C6" i="1"/>
  <c r="C18" i="1"/>
  <c r="F23" i="1"/>
  <c r="D23" i="1"/>
  <c r="C23" i="1"/>
  <c r="E23" i="1"/>
  <c r="C58" i="1"/>
  <c r="C49" i="1"/>
  <c r="C52" i="1"/>
  <c r="D45" i="1"/>
  <c r="F45" i="1"/>
  <c r="C45" i="1"/>
  <c r="E45" i="1"/>
  <c r="F57" i="1"/>
  <c r="D57" i="1"/>
  <c r="C57" i="1"/>
  <c r="E57" i="1"/>
  <c r="E34" i="1"/>
  <c r="D34" i="1"/>
  <c r="C34" i="1"/>
  <c r="F34" i="1"/>
  <c r="F55" i="1"/>
  <c r="F58" i="1"/>
  <c r="C60" i="1"/>
  <c r="F29" i="1"/>
  <c r="D29" i="1"/>
  <c r="C29" i="1"/>
  <c r="E29" i="1"/>
  <c r="E43" i="1"/>
  <c r="E42" i="1"/>
  <c r="D43" i="1"/>
  <c r="D42" i="1"/>
  <c r="E10" i="1"/>
  <c r="D10" i="1"/>
  <c r="C10" i="1"/>
  <c r="F10" i="1"/>
  <c r="F13" i="1"/>
  <c r="E13" i="1"/>
  <c r="C13" i="1"/>
  <c r="D13" i="1"/>
  <c r="F16" i="1"/>
  <c r="D16" i="1"/>
  <c r="C16" i="1"/>
  <c r="E16" i="1"/>
  <c r="D51" i="1"/>
  <c r="E51" i="1"/>
  <c r="C51" i="1"/>
  <c r="F51" i="1"/>
  <c r="E33" i="1"/>
  <c r="D33" i="1"/>
  <c r="C33" i="1"/>
  <c r="F33" i="1"/>
  <c r="F28" i="1"/>
  <c r="D28" i="1"/>
  <c r="C28" i="1"/>
  <c r="E28" i="1"/>
  <c r="C19" i="1"/>
  <c r="F19" i="1"/>
  <c r="F40" i="1"/>
  <c r="F41" i="1"/>
  <c r="D20" i="1"/>
  <c r="F20" i="1"/>
  <c r="C20" i="1"/>
  <c r="E20" i="1"/>
  <c r="E30" i="1"/>
  <c r="D30" i="1"/>
  <c r="C30" i="1"/>
  <c r="F30" i="1"/>
  <c r="F35" i="1"/>
  <c r="D35" i="1"/>
  <c r="C35" i="1"/>
  <c r="E35" i="1"/>
  <c r="E7" i="1"/>
  <c r="F7" i="1"/>
  <c r="C7" i="1"/>
  <c r="D7" i="1"/>
  <c r="E22" i="1"/>
  <c r="F22" i="1"/>
  <c r="C22" i="1"/>
  <c r="D22" i="1"/>
  <c r="E24" i="1"/>
  <c r="D24" i="1"/>
  <c r="C24" i="1"/>
  <c r="F24" i="1"/>
  <c r="E15" i="1"/>
  <c r="F15" i="1"/>
  <c r="C15" i="1"/>
  <c r="D15" i="1"/>
  <c r="F11" i="1"/>
  <c r="E11" i="1"/>
  <c r="C11" i="1"/>
  <c r="D11" i="1"/>
  <c r="D21" i="1"/>
  <c r="E21" i="1"/>
  <c r="C21" i="1"/>
  <c r="F21" i="1"/>
  <c r="C55" i="1"/>
  <c r="D55" i="1"/>
  <c r="D58" i="1"/>
  <c r="E38" i="1"/>
  <c r="F38" i="1"/>
  <c r="C38" i="1"/>
  <c r="D38" i="1"/>
  <c r="E14" i="1"/>
  <c r="F14" i="1"/>
  <c r="C14" i="1"/>
  <c r="D14" i="1"/>
  <c r="E50" i="1"/>
  <c r="D50" i="1"/>
  <c r="C50" i="1"/>
  <c r="F50" i="1"/>
  <c r="D26" i="1"/>
  <c r="E26" i="1"/>
  <c r="C26" i="1"/>
  <c r="F26" i="1"/>
  <c r="E9" i="1"/>
  <c r="F9" i="1"/>
  <c r="C9" i="1"/>
  <c r="D9" i="1"/>
  <c r="C42" i="1"/>
  <c r="C43" i="1"/>
  <c r="C53" i="1"/>
  <c r="C54" i="1"/>
  <c r="C59" i="1"/>
  <c r="E59" i="1"/>
  <c r="E60" i="1"/>
</calcChain>
</file>

<file path=xl/sharedStrings.xml><?xml version="1.0" encoding="utf-8"?>
<sst xmlns="http://schemas.openxmlformats.org/spreadsheetml/2006/main" count="66" uniqueCount="63">
  <si>
    <t>S.No.</t>
  </si>
  <si>
    <t>Name of the Bank</t>
  </si>
  <si>
    <t>Savings Linked</t>
  </si>
  <si>
    <t>Credit Linked</t>
  </si>
  <si>
    <t>No.of accounts</t>
  </si>
  <si>
    <t>Outstanding Amount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</si>
  <si>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</si>
  <si>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</si>
  <si>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</si>
  <si>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</si>
  <si>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</si>
  <si>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</si>
  <si>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</si>
  <si>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</si>
  <si>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</si>
  <si>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</si>
  <si>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</si>
  <si>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</si>
  <si>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</si>
  <si>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Federal Bank</t>
  </si>
  <si>
    <t>IDBI Bank</t>
  </si>
  <si>
    <t>IDFC First Bank</t>
  </si>
  <si>
    <t>Karnataka Bank</t>
  </si>
  <si>
    <t>Karur Vysya Bank</t>
  </si>
  <si>
    <t>Kotak Mahindra Bank</t>
  </si>
  <si>
    <t>KBS Local Area Bank</t>
  </si>
  <si>
    <t>RBL Bank</t>
  </si>
  <si>
    <t>South Indian Bank</t>
  </si>
  <si>
    <t>Tamilnad Mercantile Bank</t>
  </si>
  <si>
    <t xml:space="preserve"> Private Sector Banks Total</t>
  </si>
  <si>
    <t>Commercial Banks Total</t>
  </si>
  <si>
    <t>AP State Co-op Bank</t>
  </si>
  <si>
    <t>Co-op. Banks Total</t>
  </si>
  <si>
    <t>Andhra Pragathi Grameena Bank</t>
  </si>
  <si>
    <t>A.P.Grameena Vikas Bank</t>
  </si>
  <si>
    <t>C.G.G.B.</t>
  </si>
  <si>
    <t>Saptagiri Grameena Bank</t>
  </si>
  <si>
    <t xml:space="preserve"> R.R.Bs Total</t>
  </si>
  <si>
    <t xml:space="preserve">SHG Bank Linkage </t>
  </si>
  <si>
    <t>Small Finance Banks Total</t>
  </si>
  <si>
    <t>A P S F C</t>
  </si>
  <si>
    <t>Grand Total</t>
  </si>
  <si>
    <t>Punjab and Sind Bank</t>
  </si>
  <si>
    <t>Punjab National Bank</t>
  </si>
  <si>
    <t>CSB Bank Limited</t>
  </si>
  <si>
    <t>City Union Bank</t>
  </si>
  <si>
    <t>Coastal Local Area Bank</t>
  </si>
  <si>
    <t>DCB Bank</t>
  </si>
  <si>
    <t>DhanLaxmi Bank</t>
  </si>
  <si>
    <t>HDFC Bank</t>
  </si>
  <si>
    <t>ICICI Bank</t>
  </si>
  <si>
    <t>IndusInd Bank</t>
  </si>
  <si>
    <t>YES Bank</t>
  </si>
  <si>
    <t>Equitas Small Fin. Bank</t>
  </si>
  <si>
    <t>AU Small Fin.Bank</t>
  </si>
  <si>
    <t>ESAF Small Fin. Bank</t>
  </si>
  <si>
    <t>DBS Bank India (e-LVB)</t>
  </si>
  <si>
    <t>Foreign Bank Total</t>
  </si>
  <si>
    <t>Airtel Payments Bank</t>
  </si>
  <si>
    <t>Fino Payments Bank</t>
  </si>
  <si>
    <t>India Post payments Bank</t>
  </si>
  <si>
    <t xml:space="preserve">Others  </t>
  </si>
  <si>
    <t>Quarter ended 30.06.2024                                                     (Amount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</si>
</sst>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;#0;\-"/>
    <numFmt numFmtId="165" formatCode="#0.00;#0.00;\-"/>
    <numFmt numFmtId="166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2"/>
      <name val="Century Gothic"/>
      <family val="2"/>
    </font>
    <font>
      <b/>
      <sz val="11"/>
      <color theme="1"/>
      <name val="Bahnschrift"/>
      <family val="2"/>
    </font>
    <font>
      <sz val="12"/>
      <name val="Tahoma"/>
      <family val="2"/>
    </font>
    <font>
      <b/>
      <sz val="16"/>
      <color rgb="FF0070C0"/>
      <name val="Century Gothic"/>
      <family val="2"/>
    </font>
    <font>
      <sz val="10"/>
      <color theme="1"/>
      <name val="Bahnschrift"/>
      <family val="2"/>
    </font>
    <font>
      <b/>
      <sz val="10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/>
    </xf>
    <xf numFmtId="164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right"/>
    </xf>
    <xf numFmtId="9" fontId="2" fillId="2" borderId="0" xfId="1" applyFont="1" applyFill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165" fontId="2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left" vertical="center" wrapText="1"/>
    </xf>
    <xf numFmtId="1" fontId="7" fillId="2" borderId="9" xfId="0" applyNumberFormat="1" applyFont="1" applyFill="1" applyBorder="1"/>
    <xf numFmtId="0" fontId="7" fillId="2" borderId="9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left" vertical="center"/>
    </xf>
    <xf numFmtId="0" fontId="8" fillId="2" borderId="9" xfId="0" applyFont="1" applyFill="1" applyBorder="1"/>
    <xf numFmtId="1" fontId="8" fillId="2" borderId="9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4-25\228\RBI\Dashboard%20Consol%20June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BW-DW"/>
      <sheetName val="BW"/>
      <sheetName val="DW"/>
      <sheetName val="Sheet1"/>
      <sheetName val="DW &amp;BW total FL camps"/>
      <sheetName val="BOB"/>
      <sheetName val="BOI"/>
      <sheetName val="BOM"/>
      <sheetName val="CAN"/>
      <sheetName val="CBI"/>
      <sheetName val="IND"/>
      <sheetName val="IOB"/>
      <sheetName val="PNB"/>
      <sheetName val="PSB"/>
      <sheetName val="UCO"/>
      <sheetName val="UBI"/>
      <sheetName val="SBI"/>
      <sheetName val="AXI"/>
      <sheetName val="BAN"/>
      <sheetName val="CSB"/>
      <sheetName val="CUB"/>
      <sheetName val="CLB"/>
      <sheetName val="DCB"/>
      <sheetName val="DHAN"/>
      <sheetName val="FED"/>
      <sheetName val="HDF"/>
      <sheetName val="ICI"/>
      <sheetName val="IDB"/>
      <sheetName val="IDF"/>
      <sheetName val="INDU"/>
      <sheetName val="KTK"/>
      <sheetName val="KVB"/>
      <sheetName val="KOT"/>
      <sheetName val="KBS"/>
      <sheetName val="DBS"/>
      <sheetName val="RBL"/>
      <sheetName val="SIB"/>
      <sheetName val="TMB"/>
      <sheetName val="YES"/>
      <sheetName val="APCOB"/>
      <sheetName val="APGB"/>
      <sheetName val="APGVB"/>
      <sheetName val="CGGB"/>
      <sheetName val="SGB"/>
      <sheetName val="EQU"/>
      <sheetName val="FINC"/>
      <sheetName val="ESAF"/>
      <sheetName val="IPPB"/>
      <sheetName val="FINO"/>
      <sheetName val="AIR"/>
      <sheetName val="APSFC"/>
    </sheetNames>
    <sheetDataSet>
      <sheetData sheetId="0"/>
      <sheetData sheetId="1"/>
      <sheetData sheetId="2">
        <row r="6">
          <cell r="B6" t="str">
            <v>Bank of Baroda</v>
          </cell>
          <cell r="C6">
            <v>967</v>
          </cell>
          <cell r="D6">
            <v>0</v>
          </cell>
          <cell r="E6">
            <v>967</v>
          </cell>
          <cell r="F6">
            <v>628</v>
          </cell>
          <cell r="G6">
            <v>339</v>
          </cell>
          <cell r="H6">
            <v>967</v>
          </cell>
          <cell r="I6">
            <v>759</v>
          </cell>
          <cell r="J6">
            <v>208</v>
          </cell>
          <cell r="K6">
            <v>0</v>
          </cell>
          <cell r="L6">
            <v>967</v>
          </cell>
          <cell r="M6">
            <v>68345</v>
          </cell>
          <cell r="N6">
            <v>1247.44</v>
          </cell>
          <cell r="O6">
            <v>735</v>
          </cell>
          <cell r="P6">
            <v>11.6944</v>
          </cell>
          <cell r="Q6">
            <v>69080</v>
          </cell>
          <cell r="R6">
            <v>1259.1344000000001</v>
          </cell>
          <cell r="S6">
            <v>32587.200000000008</v>
          </cell>
          <cell r="T6">
            <v>32587.200000000008</v>
          </cell>
          <cell r="U6">
            <v>32587.200000000008</v>
          </cell>
          <cell r="V6">
            <v>32587.200000000008</v>
          </cell>
          <cell r="W6">
            <v>758</v>
          </cell>
          <cell r="X6">
            <v>758</v>
          </cell>
          <cell r="Y6">
            <v>9451</v>
          </cell>
          <cell r="Z6">
            <v>9451</v>
          </cell>
          <cell r="AA6">
            <v>143</v>
          </cell>
          <cell r="AB6">
            <v>143</v>
          </cell>
          <cell r="AC6">
            <v>42.739999999999995</v>
          </cell>
          <cell r="AD6">
            <v>42.739999999999995</v>
          </cell>
          <cell r="AE6">
            <v>0</v>
          </cell>
          <cell r="AF6">
            <v>0</v>
          </cell>
          <cell r="AG6">
            <v>0</v>
          </cell>
        </row>
        <row r="7">
          <cell r="B7" t="str">
            <v>Bank of India</v>
          </cell>
          <cell r="C7">
            <v>387</v>
          </cell>
          <cell r="D7">
            <v>0</v>
          </cell>
          <cell r="E7">
            <v>387</v>
          </cell>
          <cell r="F7">
            <v>257</v>
          </cell>
          <cell r="G7">
            <v>130</v>
          </cell>
          <cell r="H7">
            <v>387</v>
          </cell>
          <cell r="I7">
            <v>269</v>
          </cell>
          <cell r="J7">
            <v>113</v>
          </cell>
          <cell r="K7">
            <v>5</v>
          </cell>
          <cell r="L7">
            <v>387</v>
          </cell>
          <cell r="M7">
            <v>10208</v>
          </cell>
          <cell r="N7">
            <v>455.31188019544999</v>
          </cell>
          <cell r="O7">
            <v>6089</v>
          </cell>
          <cell r="P7">
            <v>11438.959486099002</v>
          </cell>
          <cell r="Q7">
            <v>16297</v>
          </cell>
          <cell r="R7">
            <v>11894.271366294448</v>
          </cell>
          <cell r="S7">
            <v>26591</v>
          </cell>
          <cell r="T7">
            <v>22614</v>
          </cell>
          <cell r="U7">
            <v>20474</v>
          </cell>
          <cell r="V7">
            <v>19403</v>
          </cell>
          <cell r="W7">
            <v>3050.3179565771206</v>
          </cell>
          <cell r="X7">
            <v>3045.4540464587203</v>
          </cell>
          <cell r="Y7">
            <v>24873.599999999999</v>
          </cell>
          <cell r="Z7">
            <v>24773.599999999999</v>
          </cell>
          <cell r="AA7">
            <v>351.95650000000006</v>
          </cell>
          <cell r="AB7">
            <v>349.50025000000005</v>
          </cell>
          <cell r="AC7">
            <v>3152.3179565768005</v>
          </cell>
          <cell r="AD7">
            <v>3145.1179565768002</v>
          </cell>
          <cell r="AE7">
            <v>0</v>
          </cell>
          <cell r="AF7">
            <v>161</v>
          </cell>
          <cell r="AG7">
            <v>1990</v>
          </cell>
        </row>
        <row r="8">
          <cell r="B8" t="str">
            <v>Bank of Maharashtra</v>
          </cell>
          <cell r="C8">
            <v>0</v>
          </cell>
          <cell r="D8">
            <v>7</v>
          </cell>
          <cell r="E8">
            <v>7</v>
          </cell>
          <cell r="F8">
            <v>7</v>
          </cell>
          <cell r="G8">
            <v>0</v>
          </cell>
          <cell r="H8">
            <v>7</v>
          </cell>
          <cell r="I8">
            <v>4</v>
          </cell>
          <cell r="J8">
            <v>3</v>
          </cell>
          <cell r="K8">
            <v>0</v>
          </cell>
          <cell r="L8">
            <v>7</v>
          </cell>
          <cell r="M8">
            <v>118</v>
          </cell>
          <cell r="N8">
            <v>122.94</v>
          </cell>
          <cell r="O8">
            <v>5</v>
          </cell>
          <cell r="P8">
            <v>3.25</v>
          </cell>
          <cell r="Q8">
            <v>123</v>
          </cell>
          <cell r="R8">
            <v>126.19</v>
          </cell>
          <cell r="S8">
            <v>868</v>
          </cell>
          <cell r="T8">
            <v>868</v>
          </cell>
          <cell r="U8">
            <v>868</v>
          </cell>
          <cell r="V8">
            <v>868</v>
          </cell>
          <cell r="W8">
            <v>59.48</v>
          </cell>
          <cell r="X8">
            <v>59.48</v>
          </cell>
          <cell r="Y8">
            <v>860.79</v>
          </cell>
          <cell r="Z8">
            <v>860.79</v>
          </cell>
          <cell r="AA8">
            <v>37</v>
          </cell>
          <cell r="AB8">
            <v>0</v>
          </cell>
          <cell r="AC8">
            <v>26</v>
          </cell>
          <cell r="AD8">
            <v>26</v>
          </cell>
          <cell r="AE8">
            <v>0</v>
          </cell>
          <cell r="AF8">
            <v>3</v>
          </cell>
          <cell r="AG8">
            <v>165</v>
          </cell>
        </row>
        <row r="9">
          <cell r="B9" t="str">
            <v>Canara Bank</v>
          </cell>
          <cell r="C9">
            <v>1118</v>
          </cell>
          <cell r="D9">
            <v>0</v>
          </cell>
          <cell r="E9">
            <v>1118</v>
          </cell>
          <cell r="F9">
            <v>761</v>
          </cell>
          <cell r="G9">
            <v>357</v>
          </cell>
          <cell r="H9">
            <v>1118</v>
          </cell>
          <cell r="I9">
            <v>680</v>
          </cell>
          <cell r="J9">
            <v>438</v>
          </cell>
          <cell r="K9">
            <v>0</v>
          </cell>
          <cell r="L9">
            <v>1118</v>
          </cell>
          <cell r="M9">
            <v>484885</v>
          </cell>
          <cell r="N9">
            <v>7480.5899999999983</v>
          </cell>
          <cell r="O9">
            <v>21231</v>
          </cell>
          <cell r="P9">
            <v>212.47000000000003</v>
          </cell>
          <cell r="Q9">
            <v>506116</v>
          </cell>
          <cell r="R9">
            <v>7693.0599999999995</v>
          </cell>
          <cell r="S9">
            <v>135812</v>
          </cell>
          <cell r="T9">
            <v>135812</v>
          </cell>
          <cell r="U9">
            <v>99214</v>
          </cell>
          <cell r="V9">
            <v>99214</v>
          </cell>
          <cell r="W9">
            <v>8268.3799999999992</v>
          </cell>
          <cell r="X9">
            <v>8268.3799999999992</v>
          </cell>
          <cell r="Y9">
            <v>126421</v>
          </cell>
          <cell r="Z9">
            <v>126421</v>
          </cell>
          <cell r="AA9">
            <v>216.09767604000001</v>
          </cell>
          <cell r="AB9">
            <v>216.09767604000001</v>
          </cell>
          <cell r="AC9">
            <v>8326.4477430489933</v>
          </cell>
          <cell r="AD9">
            <v>8326.4477430489933</v>
          </cell>
          <cell r="AE9">
            <v>81</v>
          </cell>
          <cell r="AF9">
            <v>12988</v>
          </cell>
          <cell r="AG9">
            <v>437958</v>
          </cell>
        </row>
        <row r="10">
          <cell r="B10" t="str">
            <v>Central Bank of India</v>
          </cell>
          <cell r="C10">
            <v>0</v>
          </cell>
          <cell r="D10">
            <v>116</v>
          </cell>
          <cell r="E10">
            <v>116</v>
          </cell>
          <cell r="F10">
            <v>109</v>
          </cell>
          <cell r="G10">
            <v>7</v>
          </cell>
          <cell r="H10">
            <v>116</v>
          </cell>
          <cell r="I10">
            <v>62</v>
          </cell>
          <cell r="J10">
            <v>54</v>
          </cell>
          <cell r="K10">
            <v>0</v>
          </cell>
          <cell r="L10">
            <v>116</v>
          </cell>
          <cell r="M10">
            <v>16758</v>
          </cell>
          <cell r="N10">
            <v>284.09399999999999</v>
          </cell>
          <cell r="O10">
            <v>850</v>
          </cell>
          <cell r="P10">
            <v>353.16099999999994</v>
          </cell>
          <cell r="Q10">
            <v>17608</v>
          </cell>
          <cell r="R10">
            <v>637.255</v>
          </cell>
          <cell r="S10">
            <v>5604</v>
          </cell>
          <cell r="T10">
            <v>5505</v>
          </cell>
          <cell r="U10">
            <v>5468</v>
          </cell>
          <cell r="V10">
            <v>5366</v>
          </cell>
          <cell r="W10">
            <v>529.57039999999995</v>
          </cell>
          <cell r="X10">
            <v>524.29039999999998</v>
          </cell>
          <cell r="Y10">
            <v>5571</v>
          </cell>
          <cell r="Z10">
            <v>5472</v>
          </cell>
          <cell r="AA10">
            <v>118.83250000000001</v>
          </cell>
          <cell r="AB10">
            <v>116.73</v>
          </cell>
          <cell r="AC10">
            <v>529.57039999999995</v>
          </cell>
          <cell r="AD10">
            <v>524.29039999999998</v>
          </cell>
          <cell r="AE10">
            <v>0</v>
          </cell>
          <cell r="AF10">
            <v>0</v>
          </cell>
          <cell r="AG10">
            <v>0</v>
          </cell>
        </row>
        <row r="11">
          <cell r="B11" t="str">
            <v>Indian Bank</v>
          </cell>
          <cell r="C11">
            <v>418</v>
          </cell>
          <cell r="D11">
            <v>0</v>
          </cell>
          <cell r="E11">
            <v>418</v>
          </cell>
          <cell r="F11">
            <v>418</v>
          </cell>
          <cell r="G11">
            <v>0</v>
          </cell>
          <cell r="H11">
            <v>418</v>
          </cell>
          <cell r="I11">
            <v>193</v>
          </cell>
          <cell r="J11">
            <v>225</v>
          </cell>
          <cell r="K11">
            <v>0</v>
          </cell>
          <cell r="L11">
            <v>418</v>
          </cell>
          <cell r="M11">
            <v>89242</v>
          </cell>
          <cell r="N11">
            <v>1151.2199999999998</v>
          </cell>
          <cell r="O11">
            <v>2688</v>
          </cell>
          <cell r="P11">
            <v>176.99</v>
          </cell>
          <cell r="Q11">
            <v>91930</v>
          </cell>
          <cell r="R11">
            <v>1328.2099999999998</v>
          </cell>
          <cell r="S11">
            <v>98265</v>
          </cell>
          <cell r="T11">
            <v>98265</v>
          </cell>
          <cell r="U11">
            <v>79211</v>
          </cell>
          <cell r="V11">
            <v>79211</v>
          </cell>
          <cell r="W11">
            <v>7942.5099999999993</v>
          </cell>
          <cell r="X11">
            <v>7942.5099999999993</v>
          </cell>
          <cell r="Y11">
            <v>19066</v>
          </cell>
          <cell r="Z11">
            <v>19066</v>
          </cell>
          <cell r="AA11">
            <v>68.659999999999968</v>
          </cell>
          <cell r="AB11">
            <v>68.659999999999968</v>
          </cell>
          <cell r="AC11">
            <v>7942.5099999999993</v>
          </cell>
          <cell r="AD11">
            <v>7942.5099999999993</v>
          </cell>
          <cell r="AE11">
            <v>19</v>
          </cell>
          <cell r="AF11">
            <v>948</v>
          </cell>
          <cell r="AG11">
            <v>31448</v>
          </cell>
        </row>
        <row r="12">
          <cell r="B12" t="str">
            <v>Indian Overseas Bank</v>
          </cell>
          <cell r="C12">
            <v>354</v>
          </cell>
          <cell r="D12">
            <v>0</v>
          </cell>
          <cell r="E12">
            <v>354</v>
          </cell>
          <cell r="F12">
            <v>354</v>
          </cell>
          <cell r="G12">
            <v>0</v>
          </cell>
          <cell r="H12">
            <v>354</v>
          </cell>
          <cell r="I12">
            <v>221</v>
          </cell>
          <cell r="J12">
            <v>133</v>
          </cell>
          <cell r="K12">
            <v>0</v>
          </cell>
          <cell r="L12">
            <v>354</v>
          </cell>
          <cell r="M12">
            <v>26487</v>
          </cell>
          <cell r="N12">
            <v>488.38</v>
          </cell>
          <cell r="O12">
            <v>1626</v>
          </cell>
          <cell r="P12">
            <v>21.364999999999998</v>
          </cell>
          <cell r="Q12">
            <v>28113</v>
          </cell>
          <cell r="R12">
            <v>509.745</v>
          </cell>
          <cell r="S12">
            <v>17303</v>
          </cell>
          <cell r="T12">
            <v>17282</v>
          </cell>
          <cell r="U12">
            <v>15620</v>
          </cell>
          <cell r="V12">
            <v>15599</v>
          </cell>
          <cell r="W12">
            <v>901.9</v>
          </cell>
          <cell r="X12">
            <v>900.59</v>
          </cell>
          <cell r="Y12">
            <v>18381</v>
          </cell>
          <cell r="Z12">
            <v>18360</v>
          </cell>
          <cell r="AA12">
            <v>121.29</v>
          </cell>
          <cell r="AB12">
            <v>119.70999999999998</v>
          </cell>
          <cell r="AC12">
            <v>184.04</v>
          </cell>
          <cell r="AD12">
            <v>183.97</v>
          </cell>
          <cell r="AE12">
            <v>0</v>
          </cell>
          <cell r="AF12">
            <v>0</v>
          </cell>
          <cell r="AG12">
            <v>0</v>
          </cell>
        </row>
        <row r="13">
          <cell r="B13" t="str">
            <v>Punjab National Bank</v>
          </cell>
          <cell r="C13">
            <v>10</v>
          </cell>
          <cell r="D13">
            <v>75</v>
          </cell>
          <cell r="E13">
            <v>85</v>
          </cell>
          <cell r="F13">
            <v>64</v>
          </cell>
          <cell r="G13">
            <v>21</v>
          </cell>
          <cell r="H13">
            <v>85</v>
          </cell>
          <cell r="I13">
            <v>68</v>
          </cell>
          <cell r="J13">
            <v>16</v>
          </cell>
          <cell r="K13">
            <v>1</v>
          </cell>
          <cell r="L13">
            <v>85</v>
          </cell>
          <cell r="M13">
            <v>17960</v>
          </cell>
          <cell r="N13">
            <v>471.61999999999995</v>
          </cell>
          <cell r="O13">
            <v>205</v>
          </cell>
          <cell r="P13">
            <v>25.430000000000003</v>
          </cell>
          <cell r="Q13">
            <v>18165</v>
          </cell>
          <cell r="R13">
            <v>497.05</v>
          </cell>
          <cell r="S13">
            <v>5669</v>
          </cell>
          <cell r="T13">
            <v>5651</v>
          </cell>
          <cell r="U13">
            <v>3121</v>
          </cell>
          <cell r="V13">
            <v>3093</v>
          </cell>
          <cell r="W13">
            <v>200.815</v>
          </cell>
          <cell r="X13">
            <v>198.61799999999999</v>
          </cell>
          <cell r="Y13">
            <v>4525</v>
          </cell>
          <cell r="Z13">
            <v>4523</v>
          </cell>
          <cell r="AA13">
            <v>48.405999999999992</v>
          </cell>
          <cell r="AB13">
            <v>48.406999999999989</v>
          </cell>
          <cell r="AC13">
            <v>200.815</v>
          </cell>
          <cell r="AD13">
            <v>198.61799999999999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Punjab &amp; Sind Bank</v>
          </cell>
          <cell r="C14">
            <v>0</v>
          </cell>
          <cell r="D14">
            <v>3</v>
          </cell>
          <cell r="E14">
            <v>3</v>
          </cell>
          <cell r="F14">
            <v>3</v>
          </cell>
          <cell r="G14">
            <v>0</v>
          </cell>
          <cell r="H14">
            <v>3</v>
          </cell>
          <cell r="I14">
            <v>2</v>
          </cell>
          <cell r="J14">
            <v>1</v>
          </cell>
          <cell r="K14">
            <v>0</v>
          </cell>
          <cell r="L14">
            <v>3</v>
          </cell>
          <cell r="M14">
            <v>60</v>
          </cell>
          <cell r="N14">
            <v>10.77</v>
          </cell>
          <cell r="O14">
            <v>35</v>
          </cell>
          <cell r="P14">
            <v>8.4499999999999993</v>
          </cell>
          <cell r="Q14">
            <v>95</v>
          </cell>
          <cell r="R14">
            <v>19.220000000000002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B15" t="str">
            <v>UCO Bank</v>
          </cell>
          <cell r="C15">
            <v>56</v>
          </cell>
          <cell r="D15">
            <v>0</v>
          </cell>
          <cell r="E15">
            <v>56</v>
          </cell>
          <cell r="F15">
            <v>21</v>
          </cell>
          <cell r="G15">
            <v>35</v>
          </cell>
          <cell r="H15">
            <v>56</v>
          </cell>
          <cell r="I15">
            <v>33</v>
          </cell>
          <cell r="J15">
            <v>23</v>
          </cell>
          <cell r="K15">
            <v>0</v>
          </cell>
          <cell r="L15">
            <v>56</v>
          </cell>
          <cell r="M15">
            <v>4470</v>
          </cell>
          <cell r="N15">
            <v>62.099999999999987</v>
          </cell>
          <cell r="O15">
            <v>406</v>
          </cell>
          <cell r="P15">
            <v>6.3999999999999986</v>
          </cell>
          <cell r="Q15">
            <v>4876</v>
          </cell>
          <cell r="R15">
            <v>68.5</v>
          </cell>
          <cell r="S15">
            <v>2933</v>
          </cell>
          <cell r="T15">
            <v>2933</v>
          </cell>
          <cell r="U15">
            <v>2933</v>
          </cell>
          <cell r="V15">
            <v>2933</v>
          </cell>
          <cell r="W15">
            <v>83.460000000000008</v>
          </cell>
          <cell r="X15">
            <v>83.460000000000008</v>
          </cell>
          <cell r="Y15">
            <v>276.55999999999995</v>
          </cell>
          <cell r="Z15">
            <v>276.55999999999995</v>
          </cell>
          <cell r="AA15">
            <v>37</v>
          </cell>
          <cell r="AB15">
            <v>0</v>
          </cell>
          <cell r="AC15">
            <v>83.460000000000008</v>
          </cell>
          <cell r="AD15">
            <v>83.460000000000008</v>
          </cell>
          <cell r="AE15">
            <v>0</v>
          </cell>
          <cell r="AF15">
            <v>0</v>
          </cell>
          <cell r="AG15">
            <v>0</v>
          </cell>
        </row>
        <row r="16">
          <cell r="B16" t="str">
            <v>Union Bank of India</v>
          </cell>
          <cell r="C16">
            <v>3520</v>
          </cell>
          <cell r="D16">
            <v>0</v>
          </cell>
          <cell r="E16">
            <v>3520</v>
          </cell>
          <cell r="F16">
            <v>2131</v>
          </cell>
          <cell r="G16">
            <v>1389</v>
          </cell>
          <cell r="H16">
            <v>3520</v>
          </cell>
          <cell r="I16">
            <v>2042</v>
          </cell>
          <cell r="J16">
            <v>1478</v>
          </cell>
          <cell r="K16">
            <v>0</v>
          </cell>
          <cell r="L16">
            <v>3520</v>
          </cell>
          <cell r="M16">
            <v>791885</v>
          </cell>
          <cell r="N16">
            <v>11179.68</v>
          </cell>
          <cell r="O16">
            <v>57543</v>
          </cell>
          <cell r="P16">
            <v>759.96599999999989</v>
          </cell>
          <cell r="Q16">
            <v>849428</v>
          </cell>
          <cell r="R16">
            <v>11939.646000000002</v>
          </cell>
          <cell r="S16">
            <v>305901</v>
          </cell>
          <cell r="T16">
            <v>300141</v>
          </cell>
          <cell r="U16">
            <v>300107</v>
          </cell>
          <cell r="V16">
            <v>300107</v>
          </cell>
          <cell r="W16">
            <v>28299.102359880992</v>
          </cell>
          <cell r="X16">
            <v>28299.102359880992</v>
          </cell>
          <cell r="Y16">
            <v>292361</v>
          </cell>
          <cell r="Z16">
            <v>292314</v>
          </cell>
          <cell r="AA16">
            <v>5552.9452057110002</v>
          </cell>
          <cell r="AB16">
            <v>5414.8904114220004</v>
          </cell>
          <cell r="AC16">
            <v>2248.2149247490001</v>
          </cell>
          <cell r="AD16">
            <v>2248.2149247490001</v>
          </cell>
          <cell r="AE16">
            <v>85</v>
          </cell>
          <cell r="AF16">
            <v>2578</v>
          </cell>
          <cell r="AG16">
            <v>86076</v>
          </cell>
        </row>
        <row r="17">
          <cell r="B17" t="str">
            <v>State Bank of India</v>
          </cell>
          <cell r="C17">
            <v>3690</v>
          </cell>
          <cell r="D17">
            <v>0</v>
          </cell>
          <cell r="E17">
            <v>3690</v>
          </cell>
          <cell r="F17">
            <v>3415</v>
          </cell>
          <cell r="G17">
            <v>275</v>
          </cell>
          <cell r="H17">
            <v>3690</v>
          </cell>
          <cell r="I17">
            <v>2842</v>
          </cell>
          <cell r="J17">
            <v>848</v>
          </cell>
          <cell r="K17">
            <v>0</v>
          </cell>
          <cell r="L17">
            <v>3690</v>
          </cell>
          <cell r="M17">
            <v>599979</v>
          </cell>
          <cell r="N17">
            <v>7398.86</v>
          </cell>
          <cell r="O17">
            <v>13828</v>
          </cell>
          <cell r="P17">
            <v>106.2</v>
          </cell>
          <cell r="Q17">
            <v>613807</v>
          </cell>
          <cell r="R17">
            <v>7505.0599999999995</v>
          </cell>
          <cell r="S17">
            <v>222661</v>
          </cell>
          <cell r="T17">
            <v>222661</v>
          </cell>
          <cell r="U17">
            <v>222661</v>
          </cell>
          <cell r="V17">
            <v>222661</v>
          </cell>
          <cell r="W17">
            <v>27521</v>
          </cell>
          <cell r="X17">
            <v>18454</v>
          </cell>
          <cell r="Y17">
            <v>222661</v>
          </cell>
          <cell r="Z17">
            <v>222661</v>
          </cell>
          <cell r="AA17">
            <v>3224</v>
          </cell>
          <cell r="AB17">
            <v>3224</v>
          </cell>
          <cell r="AC17">
            <v>18454</v>
          </cell>
          <cell r="AD17">
            <v>18454</v>
          </cell>
          <cell r="AE17">
            <v>0</v>
          </cell>
          <cell r="AF17">
            <v>0</v>
          </cell>
          <cell r="AG17">
            <v>0</v>
          </cell>
        </row>
        <row r="18">
          <cell r="B18" t="str">
            <v>Axis Bank</v>
          </cell>
          <cell r="C18">
            <v>11</v>
          </cell>
          <cell r="D18">
            <v>1569</v>
          </cell>
          <cell r="E18">
            <v>1580</v>
          </cell>
          <cell r="F18">
            <v>1580</v>
          </cell>
          <cell r="G18">
            <v>0</v>
          </cell>
          <cell r="H18">
            <v>1580</v>
          </cell>
          <cell r="I18">
            <v>1504</v>
          </cell>
          <cell r="J18">
            <v>76</v>
          </cell>
          <cell r="K18">
            <v>0</v>
          </cell>
          <cell r="L18">
            <v>1580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Bandhan Bank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Catholic Syrian Bank</v>
          </cell>
          <cell r="C20">
            <v>0</v>
          </cell>
          <cell r="D20">
            <v>1</v>
          </cell>
          <cell r="E20">
            <v>1</v>
          </cell>
          <cell r="F20">
            <v>1</v>
          </cell>
          <cell r="G20">
            <v>0</v>
          </cell>
          <cell r="H20">
            <v>1</v>
          </cell>
          <cell r="I20">
            <v>1</v>
          </cell>
          <cell r="J20">
            <v>0</v>
          </cell>
          <cell r="K20">
            <v>0</v>
          </cell>
          <cell r="L20">
            <v>1</v>
          </cell>
          <cell r="M20">
            <v>33</v>
          </cell>
          <cell r="N20">
            <v>3.028905805</v>
          </cell>
          <cell r="O20">
            <v>149</v>
          </cell>
          <cell r="P20">
            <v>54.290352499000015</v>
          </cell>
          <cell r="Q20">
            <v>182</v>
          </cell>
          <cell r="R20">
            <v>57.319258304000009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B21" t="str">
            <v>City Union Bank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Coastal Local Area Bank</v>
          </cell>
          <cell r="C22">
            <v>0</v>
          </cell>
          <cell r="D22">
            <v>44</v>
          </cell>
          <cell r="E22">
            <v>44</v>
          </cell>
          <cell r="F22">
            <v>44</v>
          </cell>
          <cell r="G22">
            <v>0</v>
          </cell>
          <cell r="H22">
            <v>44</v>
          </cell>
          <cell r="I22">
            <v>43</v>
          </cell>
          <cell r="J22">
            <v>1</v>
          </cell>
          <cell r="K22">
            <v>0</v>
          </cell>
          <cell r="L22">
            <v>44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DCB Bank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B24" t="str">
            <v>Dhanalaxmi Bank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Equitas Small Finance Bank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Federal Bank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247</v>
          </cell>
          <cell r="N26">
            <v>6.9341630000000007</v>
          </cell>
          <cell r="O26">
            <v>6</v>
          </cell>
          <cell r="P26">
            <v>0.52988849999999998</v>
          </cell>
          <cell r="Q26">
            <v>253</v>
          </cell>
          <cell r="R26">
            <v>7.4640515000000001</v>
          </cell>
          <cell r="S26">
            <v>7</v>
          </cell>
          <cell r="T26">
            <v>0</v>
          </cell>
          <cell r="U26">
            <v>0</v>
          </cell>
          <cell r="V26">
            <v>0</v>
          </cell>
          <cell r="W26">
            <v>6.08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HDFC Bank</v>
          </cell>
          <cell r="C27">
            <v>425</v>
          </cell>
          <cell r="D27">
            <v>29</v>
          </cell>
          <cell r="E27">
            <v>454</v>
          </cell>
          <cell r="F27">
            <v>335</v>
          </cell>
          <cell r="G27">
            <v>119</v>
          </cell>
          <cell r="H27">
            <v>454</v>
          </cell>
          <cell r="I27">
            <v>418</v>
          </cell>
          <cell r="J27">
            <v>36</v>
          </cell>
          <cell r="K27">
            <v>0</v>
          </cell>
          <cell r="L27">
            <v>454</v>
          </cell>
          <cell r="M27">
            <v>30030</v>
          </cell>
          <cell r="N27">
            <v>2861.4224554820003</v>
          </cell>
          <cell r="O27">
            <v>0</v>
          </cell>
          <cell r="P27">
            <v>0</v>
          </cell>
          <cell r="Q27">
            <v>30030</v>
          </cell>
          <cell r="R27">
            <v>2861.4224554820003</v>
          </cell>
          <cell r="S27">
            <v>5213</v>
          </cell>
          <cell r="T27">
            <v>5213</v>
          </cell>
          <cell r="U27">
            <v>235.82385868900087</v>
          </cell>
          <cell r="V27">
            <v>235.82385868900087</v>
          </cell>
          <cell r="W27">
            <v>142.65846087499989</v>
          </cell>
          <cell r="X27">
            <v>142.65846087499989</v>
          </cell>
          <cell r="Y27">
            <v>1496.7891824229998</v>
          </cell>
          <cell r="Z27">
            <v>1496.7891824229998</v>
          </cell>
          <cell r="AA27">
            <v>5208</v>
          </cell>
          <cell r="AB27">
            <v>5208</v>
          </cell>
          <cell r="AC27">
            <v>42.739903099999999</v>
          </cell>
          <cell r="AD27">
            <v>50.554398800000001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ICICI Bank</v>
          </cell>
          <cell r="C28">
            <v>324</v>
          </cell>
          <cell r="D28">
            <v>0</v>
          </cell>
          <cell r="E28">
            <v>324</v>
          </cell>
          <cell r="F28">
            <v>324</v>
          </cell>
          <cell r="G28">
            <v>0</v>
          </cell>
          <cell r="H28">
            <v>324</v>
          </cell>
          <cell r="I28">
            <v>157</v>
          </cell>
          <cell r="J28">
            <v>167</v>
          </cell>
          <cell r="K28">
            <v>0</v>
          </cell>
          <cell r="L28">
            <v>324</v>
          </cell>
          <cell r="M28">
            <v>11502</v>
          </cell>
          <cell r="N28">
            <v>960.77000000000021</v>
          </cell>
          <cell r="O28">
            <v>232</v>
          </cell>
          <cell r="P28">
            <v>104.84</v>
          </cell>
          <cell r="Q28">
            <v>11734</v>
          </cell>
          <cell r="R28">
            <v>1065.6100000000001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IDBI Bank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4204</v>
          </cell>
          <cell r="N29">
            <v>71.2</v>
          </cell>
          <cell r="O29">
            <v>1</v>
          </cell>
          <cell r="P29">
            <v>0.02</v>
          </cell>
          <cell r="Q29">
            <v>4205</v>
          </cell>
          <cell r="R29">
            <v>71.22</v>
          </cell>
          <cell r="S29">
            <v>32</v>
          </cell>
          <cell r="T29">
            <v>32</v>
          </cell>
          <cell r="U29">
            <v>32</v>
          </cell>
          <cell r="V29">
            <v>32</v>
          </cell>
          <cell r="W29">
            <v>1.68</v>
          </cell>
          <cell r="X29">
            <v>1.68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1.68</v>
          </cell>
          <cell r="AD29">
            <v>1.68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IDFC First Bank</v>
          </cell>
          <cell r="C30">
            <v>421</v>
          </cell>
          <cell r="D30">
            <v>224</v>
          </cell>
          <cell r="E30">
            <v>645</v>
          </cell>
          <cell r="F30">
            <v>502</v>
          </cell>
          <cell r="G30">
            <v>143</v>
          </cell>
          <cell r="H30">
            <v>645</v>
          </cell>
          <cell r="I30">
            <v>645</v>
          </cell>
          <cell r="J30">
            <v>0</v>
          </cell>
          <cell r="K30">
            <v>0</v>
          </cell>
          <cell r="L30">
            <v>645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Indus Ind Bank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Karnataka Bank</v>
          </cell>
          <cell r="C32">
            <v>11</v>
          </cell>
          <cell r="D32">
            <v>0</v>
          </cell>
          <cell r="E32">
            <v>11</v>
          </cell>
          <cell r="F32">
            <v>8</v>
          </cell>
          <cell r="G32">
            <v>3</v>
          </cell>
          <cell r="H32">
            <v>11</v>
          </cell>
          <cell r="I32">
            <v>5</v>
          </cell>
          <cell r="J32">
            <v>6</v>
          </cell>
          <cell r="K32">
            <v>0</v>
          </cell>
          <cell r="L32">
            <v>11</v>
          </cell>
          <cell r="M32">
            <v>2859</v>
          </cell>
          <cell r="N32">
            <v>68.989999999999995</v>
          </cell>
          <cell r="O32">
            <v>12</v>
          </cell>
          <cell r="P32">
            <v>64.19</v>
          </cell>
          <cell r="Q32">
            <v>2871</v>
          </cell>
          <cell r="R32">
            <v>133.18</v>
          </cell>
          <cell r="S32">
            <v>95</v>
          </cell>
          <cell r="T32">
            <v>95</v>
          </cell>
          <cell r="U32">
            <v>95</v>
          </cell>
          <cell r="V32">
            <v>95</v>
          </cell>
          <cell r="W32">
            <v>5.13</v>
          </cell>
          <cell r="X32">
            <v>5.13</v>
          </cell>
          <cell r="Y32">
            <v>95</v>
          </cell>
          <cell r="Z32">
            <v>95</v>
          </cell>
          <cell r="AA32">
            <v>0.53500000000000003</v>
          </cell>
          <cell r="AB32">
            <v>0.53500000000000003</v>
          </cell>
          <cell r="AC32">
            <v>0.35</v>
          </cell>
          <cell r="AD32">
            <v>0.35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Karur Vysya Bank</v>
          </cell>
          <cell r="C33">
            <v>0</v>
          </cell>
          <cell r="D33">
            <v>9</v>
          </cell>
          <cell r="E33">
            <v>9</v>
          </cell>
          <cell r="F33">
            <v>9</v>
          </cell>
          <cell r="G33">
            <v>0</v>
          </cell>
          <cell r="H33">
            <v>9</v>
          </cell>
          <cell r="I33">
            <v>8</v>
          </cell>
          <cell r="J33">
            <v>1</v>
          </cell>
          <cell r="K33">
            <v>0</v>
          </cell>
          <cell r="L33">
            <v>9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Kotak Mahindra Bank</v>
          </cell>
          <cell r="C34">
            <v>0</v>
          </cell>
          <cell r="D34">
            <v>393</v>
          </cell>
          <cell r="E34">
            <v>393</v>
          </cell>
          <cell r="F34">
            <v>393</v>
          </cell>
          <cell r="G34">
            <v>0</v>
          </cell>
          <cell r="H34">
            <v>393</v>
          </cell>
          <cell r="I34">
            <v>393</v>
          </cell>
          <cell r="J34">
            <v>0</v>
          </cell>
          <cell r="K34">
            <v>0</v>
          </cell>
          <cell r="L34">
            <v>393</v>
          </cell>
          <cell r="M34">
            <v>535</v>
          </cell>
          <cell r="N34">
            <v>11.259999999999998</v>
          </cell>
          <cell r="O34">
            <v>0</v>
          </cell>
          <cell r="P34">
            <v>0</v>
          </cell>
          <cell r="Q34">
            <v>535</v>
          </cell>
          <cell r="R34">
            <v>11.259999999999998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KBS Local Area Bank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Lakshmi Vilas Bank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RBL Bank</v>
          </cell>
          <cell r="C37">
            <v>0</v>
          </cell>
          <cell r="D37">
            <v>405</v>
          </cell>
          <cell r="E37">
            <v>405</v>
          </cell>
          <cell r="F37">
            <v>405</v>
          </cell>
          <cell r="G37">
            <v>0</v>
          </cell>
          <cell r="H37">
            <v>405</v>
          </cell>
          <cell r="I37">
            <v>382</v>
          </cell>
          <cell r="J37">
            <v>23</v>
          </cell>
          <cell r="K37">
            <v>0</v>
          </cell>
          <cell r="L37">
            <v>405</v>
          </cell>
          <cell r="M37">
            <v>812</v>
          </cell>
          <cell r="N37">
            <v>42.686765221000002</v>
          </cell>
          <cell r="O37">
            <v>500</v>
          </cell>
          <cell r="P37">
            <v>115.66249725</v>
          </cell>
          <cell r="Q37">
            <v>1312</v>
          </cell>
          <cell r="R37">
            <v>158.349262471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South Indian Bank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B39" t="str">
            <v>Tamilnad Mercantile Bank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Yes Bank</v>
          </cell>
          <cell r="C40">
            <v>29761</v>
          </cell>
          <cell r="D40">
            <v>0</v>
          </cell>
          <cell r="E40">
            <v>29761</v>
          </cell>
          <cell r="F40">
            <v>29761</v>
          </cell>
          <cell r="G40">
            <v>0</v>
          </cell>
          <cell r="H40">
            <v>29761</v>
          </cell>
          <cell r="I40">
            <v>29761</v>
          </cell>
          <cell r="J40">
            <v>0</v>
          </cell>
          <cell r="K40">
            <v>0</v>
          </cell>
          <cell r="L40">
            <v>29761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APGB</v>
          </cell>
          <cell r="C41">
            <v>1295</v>
          </cell>
          <cell r="D41">
            <v>0</v>
          </cell>
          <cell r="E41">
            <v>1295</v>
          </cell>
          <cell r="F41">
            <v>1273</v>
          </cell>
          <cell r="G41">
            <v>22</v>
          </cell>
          <cell r="H41">
            <v>1295</v>
          </cell>
          <cell r="I41">
            <v>469</v>
          </cell>
          <cell r="J41">
            <v>826</v>
          </cell>
          <cell r="K41">
            <v>0</v>
          </cell>
          <cell r="L41">
            <v>1295</v>
          </cell>
          <cell r="M41">
            <v>702708</v>
          </cell>
          <cell r="N41">
            <v>8546.77</v>
          </cell>
          <cell r="O41">
            <v>70194</v>
          </cell>
          <cell r="P41">
            <v>540.6</v>
          </cell>
          <cell r="Q41">
            <v>772902</v>
          </cell>
          <cell r="R41">
            <v>9087.3700000000008</v>
          </cell>
          <cell r="S41">
            <v>124296</v>
          </cell>
          <cell r="T41">
            <v>124296</v>
          </cell>
          <cell r="U41">
            <v>124172</v>
          </cell>
          <cell r="V41">
            <v>124172</v>
          </cell>
          <cell r="W41">
            <v>6043.42</v>
          </cell>
          <cell r="X41">
            <v>6043.42</v>
          </cell>
          <cell r="Y41">
            <v>124296</v>
          </cell>
          <cell r="Z41">
            <v>124296</v>
          </cell>
          <cell r="AA41">
            <v>1788.8500000000001</v>
          </cell>
          <cell r="AB41">
            <v>1788.8500000000001</v>
          </cell>
          <cell r="AC41">
            <v>866.55000000000007</v>
          </cell>
          <cell r="AD41">
            <v>866.55000000000007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APGVB</v>
          </cell>
          <cell r="C42">
            <v>1297</v>
          </cell>
          <cell r="D42">
            <v>0</v>
          </cell>
          <cell r="E42">
            <v>1297</v>
          </cell>
          <cell r="F42">
            <v>1264</v>
          </cell>
          <cell r="G42">
            <v>33</v>
          </cell>
          <cell r="H42">
            <v>1297</v>
          </cell>
          <cell r="I42">
            <v>530</v>
          </cell>
          <cell r="J42">
            <v>767</v>
          </cell>
          <cell r="K42">
            <v>0</v>
          </cell>
          <cell r="L42">
            <v>1297</v>
          </cell>
          <cell r="M42">
            <v>225182</v>
          </cell>
          <cell r="N42">
            <v>1754.3999999999999</v>
          </cell>
          <cell r="O42">
            <v>0</v>
          </cell>
          <cell r="P42">
            <v>0</v>
          </cell>
          <cell r="Q42">
            <v>225182</v>
          </cell>
          <cell r="R42">
            <v>1754.3999999999999</v>
          </cell>
          <cell r="S42">
            <v>90703</v>
          </cell>
          <cell r="T42">
            <v>90703</v>
          </cell>
          <cell r="U42">
            <v>90703</v>
          </cell>
          <cell r="V42">
            <v>90703</v>
          </cell>
          <cell r="W42">
            <v>4501.16</v>
          </cell>
          <cell r="X42">
            <v>4501.16</v>
          </cell>
          <cell r="Y42">
            <v>634921</v>
          </cell>
          <cell r="Z42">
            <v>634921</v>
          </cell>
          <cell r="AA42">
            <v>1508.17</v>
          </cell>
          <cell r="AB42">
            <v>1508.17</v>
          </cell>
          <cell r="AC42">
            <v>5996</v>
          </cell>
          <cell r="AD42">
            <v>463.94000000000005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CGGB</v>
          </cell>
          <cell r="C43">
            <v>232</v>
          </cell>
          <cell r="D43">
            <v>0</v>
          </cell>
          <cell r="E43">
            <v>232</v>
          </cell>
          <cell r="F43">
            <v>232</v>
          </cell>
          <cell r="G43">
            <v>0</v>
          </cell>
          <cell r="H43">
            <v>232</v>
          </cell>
          <cell r="I43">
            <v>120</v>
          </cell>
          <cell r="J43">
            <v>112</v>
          </cell>
          <cell r="K43">
            <v>0</v>
          </cell>
          <cell r="L43">
            <v>232</v>
          </cell>
          <cell r="M43">
            <v>120349</v>
          </cell>
          <cell r="N43">
            <v>1823.5900000000001</v>
          </cell>
          <cell r="O43">
            <v>3397</v>
          </cell>
          <cell r="P43">
            <v>46.559999999999995</v>
          </cell>
          <cell r="Q43">
            <v>123746</v>
          </cell>
          <cell r="R43">
            <v>1870.1499999999999</v>
          </cell>
          <cell r="S43">
            <v>48258</v>
          </cell>
          <cell r="T43">
            <v>48258</v>
          </cell>
          <cell r="U43">
            <v>42475</v>
          </cell>
          <cell r="V43">
            <v>42475</v>
          </cell>
          <cell r="W43">
            <v>3632.06</v>
          </cell>
          <cell r="X43">
            <v>3632.06</v>
          </cell>
          <cell r="Y43">
            <v>42475</v>
          </cell>
          <cell r="Z43">
            <v>42475</v>
          </cell>
          <cell r="AA43">
            <v>939.82999999999993</v>
          </cell>
          <cell r="AB43">
            <v>939.82999999999993</v>
          </cell>
          <cell r="AC43">
            <v>367.83</v>
          </cell>
          <cell r="AD43">
            <v>367.83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SGB</v>
          </cell>
          <cell r="C44">
            <v>0</v>
          </cell>
          <cell r="D44">
            <v>311</v>
          </cell>
          <cell r="E44">
            <v>311</v>
          </cell>
          <cell r="F44">
            <v>311</v>
          </cell>
          <cell r="G44">
            <v>0</v>
          </cell>
          <cell r="H44">
            <v>311</v>
          </cell>
          <cell r="I44">
            <v>101</v>
          </cell>
          <cell r="J44">
            <v>210</v>
          </cell>
          <cell r="K44">
            <v>0</v>
          </cell>
          <cell r="L44">
            <v>311</v>
          </cell>
          <cell r="M44">
            <v>130130</v>
          </cell>
          <cell r="N44">
            <v>1470.5800000000002</v>
          </cell>
          <cell r="O44">
            <v>3030</v>
          </cell>
          <cell r="P44">
            <v>41.39</v>
          </cell>
          <cell r="Q44">
            <v>133160</v>
          </cell>
          <cell r="R44">
            <v>1511.97</v>
          </cell>
          <cell r="S44">
            <v>70130</v>
          </cell>
          <cell r="T44">
            <v>70130</v>
          </cell>
          <cell r="U44">
            <v>53974</v>
          </cell>
          <cell r="V44">
            <v>53974</v>
          </cell>
          <cell r="W44">
            <v>4130.87</v>
          </cell>
          <cell r="X44">
            <v>4130.87</v>
          </cell>
          <cell r="Y44">
            <v>70130</v>
          </cell>
          <cell r="Z44">
            <v>70130</v>
          </cell>
          <cell r="AA44">
            <v>579</v>
          </cell>
          <cell r="AB44">
            <v>579</v>
          </cell>
          <cell r="AC44">
            <v>1102.1099999999999</v>
          </cell>
          <cell r="AD44">
            <v>1102.1099999999999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APCOB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1566599</v>
          </cell>
          <cell r="N45">
            <v>11397.338099999997</v>
          </cell>
          <cell r="O45">
            <v>7411</v>
          </cell>
          <cell r="P45">
            <v>290.52180000000004</v>
          </cell>
          <cell r="Q45">
            <v>1574010</v>
          </cell>
          <cell r="R45">
            <v>11687.859899999999</v>
          </cell>
          <cell r="S45">
            <v>42539</v>
          </cell>
          <cell r="T45">
            <v>42298</v>
          </cell>
          <cell r="U45">
            <v>37490</v>
          </cell>
          <cell r="V45">
            <v>37358</v>
          </cell>
          <cell r="W45">
            <v>2605.3200029999994</v>
          </cell>
          <cell r="X45">
            <v>2601.7700030000001</v>
          </cell>
          <cell r="Y45">
            <v>42539</v>
          </cell>
          <cell r="Z45">
            <v>42298</v>
          </cell>
          <cell r="AA45">
            <v>420.33720000000005</v>
          </cell>
          <cell r="AB45">
            <v>419.61720000000014</v>
          </cell>
          <cell r="AC45">
            <v>784.255</v>
          </cell>
          <cell r="AD45">
            <v>695.51499999999999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 xml:space="preserve">Fincare </v>
          </cell>
          <cell r="C46">
            <v>111</v>
          </cell>
          <cell r="D46">
            <v>0</v>
          </cell>
          <cell r="E46">
            <v>111</v>
          </cell>
          <cell r="F46">
            <v>109</v>
          </cell>
          <cell r="G46">
            <v>2</v>
          </cell>
          <cell r="H46">
            <v>111</v>
          </cell>
          <cell r="I46">
            <v>88</v>
          </cell>
          <cell r="J46">
            <v>23</v>
          </cell>
          <cell r="K46">
            <v>0</v>
          </cell>
          <cell r="L46">
            <v>111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ESAF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Fino Payment Bank</v>
          </cell>
          <cell r="C48">
            <v>25469</v>
          </cell>
          <cell r="D48">
            <v>0</v>
          </cell>
          <cell r="E48">
            <v>25469</v>
          </cell>
          <cell r="F48">
            <v>9058</v>
          </cell>
          <cell r="G48">
            <v>16411</v>
          </cell>
          <cell r="H48">
            <v>25469</v>
          </cell>
          <cell r="I48">
            <v>20918</v>
          </cell>
          <cell r="J48">
            <v>4548</v>
          </cell>
          <cell r="K48">
            <v>3</v>
          </cell>
          <cell r="L48">
            <v>25469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63</v>
          </cell>
          <cell r="AE48">
            <v>63</v>
          </cell>
          <cell r="AF48">
            <v>1112</v>
          </cell>
          <cell r="AG48">
            <v>0</v>
          </cell>
        </row>
        <row r="49">
          <cell r="B49" t="str">
            <v>Indian Post Payment Bank</v>
          </cell>
          <cell r="C49">
            <v>10400</v>
          </cell>
          <cell r="D49">
            <v>0</v>
          </cell>
          <cell r="E49">
            <v>10400</v>
          </cell>
          <cell r="F49">
            <v>10400</v>
          </cell>
          <cell r="G49">
            <v>0</v>
          </cell>
          <cell r="H49">
            <v>10400</v>
          </cell>
          <cell r="I49">
            <v>7835</v>
          </cell>
          <cell r="J49">
            <v>2565</v>
          </cell>
          <cell r="K49">
            <v>0</v>
          </cell>
          <cell r="L49">
            <v>10400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Airtel Payment Bank</v>
          </cell>
          <cell r="C50">
            <v>10731</v>
          </cell>
          <cell r="D50">
            <v>0</v>
          </cell>
          <cell r="E50">
            <v>10731</v>
          </cell>
          <cell r="F50">
            <v>10731</v>
          </cell>
          <cell r="G50">
            <v>0</v>
          </cell>
          <cell r="H50">
            <v>10731</v>
          </cell>
          <cell r="I50">
            <v>8492</v>
          </cell>
          <cell r="J50">
            <v>2239</v>
          </cell>
          <cell r="K50">
            <v>0</v>
          </cell>
          <cell r="L50">
            <v>10731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APSFC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/>
          <cell r="C52">
            <v>91008</v>
          </cell>
          <cell r="D52">
            <v>3186</v>
          </cell>
          <cell r="E52">
            <v>94194</v>
          </cell>
          <cell r="F52">
            <v>74908</v>
          </cell>
          <cell r="G52">
            <v>19286</v>
          </cell>
          <cell r="H52">
            <v>94194</v>
          </cell>
          <cell r="I52">
            <v>79045</v>
          </cell>
          <cell r="J52">
            <v>15140</v>
          </cell>
          <cell r="K52">
            <v>9</v>
          </cell>
          <cell r="L52">
            <v>94194</v>
          </cell>
          <cell r="M52">
            <v>4905587</v>
          </cell>
          <cell r="N52">
            <v>59371.976269703446</v>
          </cell>
          <cell r="O52">
            <v>190173</v>
          </cell>
          <cell r="P52">
            <v>14382.940424348002</v>
          </cell>
          <cell r="Q52">
            <v>5095760</v>
          </cell>
          <cell r="R52">
            <v>73754.916694051455</v>
          </cell>
          <cell r="S52">
            <v>1235467.2</v>
          </cell>
          <cell r="T52">
            <v>1225344.2</v>
          </cell>
          <cell r="U52">
            <v>1131441.023858689</v>
          </cell>
          <cell r="V52">
            <v>1130087.023858689</v>
          </cell>
          <cell r="W52">
            <v>98682.9141803331</v>
          </cell>
          <cell r="X52">
            <v>89592.633270214705</v>
          </cell>
          <cell r="Y52">
            <v>1640400.7391824229</v>
          </cell>
          <cell r="Z52">
            <v>1639890.7391824229</v>
          </cell>
          <cell r="AA52">
            <v>20363.910081751004</v>
          </cell>
          <cell r="AB52">
            <v>20144.997537462004</v>
          </cell>
          <cell r="AC52">
            <v>50351.630927474798</v>
          </cell>
          <cell r="AD52">
            <v>44786.898423174796</v>
          </cell>
          <cell r="AE52">
            <v>248</v>
          </cell>
          <cell r="AF52">
            <v>17790</v>
          </cell>
          <cell r="AG52">
            <v>557637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FE6A-E601-4F9B-A533-1A29DA155008}">
  <sheetPr>
    <tabColor rgb="FFCCFFFF"/>
  </sheetPr>
  <dimension ref="A1:I61"/>
  <sheetViews>
    <sheetView tabSelected="1" zoomScaleNormal="100" zoomScaleSheetLayoutView="103" workbookViewId="0">
      <selection activeCell="K15" sqref="K15"/>
    </sheetView>
  </sheetViews>
  <sheetFormatPr defaultColWidth="9.140625" defaultRowHeight="15" customHeight="1" x14ac:dyDescent="0.25"/>
  <cols>
    <col min="1" max="1" width="5.5703125" style="11" customWidth="1"/>
    <col min="2" max="2" width="32.140625" style="12" customWidth="1"/>
    <col min="3" max="3" width="15.7109375" style="12" customWidth="1"/>
    <col min="4" max="4" width="18" style="12" customWidth="1"/>
    <col min="5" max="5" width="16" style="6" customWidth="1"/>
    <col min="6" max="6" width="18" style="13" bestFit="1" customWidth="1"/>
    <col min="7" max="7" width="9.140625" style="6"/>
    <col min="8" max="8" width="11.140625" style="6" customWidth="1"/>
    <col min="9" max="16384" width="9.140625" style="6"/>
  </cols>
  <sheetData>
    <row r="1" spans="1:9" s="2" customFormat="1" ht="30" customHeight="1" x14ac:dyDescent="0.25">
      <c r="A1" s="1"/>
      <c r="E1" s="14"/>
      <c r="F1" s="14"/>
      <c r="G1" s="3"/>
      <c r="I1" s="4"/>
    </row>
    <row r="2" spans="1:9" s="5" customFormat="1" ht="18" customHeight="1" x14ac:dyDescent="0.25">
      <c r="A2" s="15" t="s">
        <v>38</v>
      </c>
      <c r="B2" s="16"/>
      <c r="C2" s="16"/>
      <c r="D2" s="16"/>
      <c r="E2" s="16"/>
      <c r="F2" s="17"/>
    </row>
    <row r="3" spans="1:9" s="5" customFormat="1" ht="12.75" customHeight="1" x14ac:dyDescent="0.25">
      <c r="A3" s="22" t="s">
        <v>62</v>
      </c>
      <c r="B3" s="22"/>
      <c r="C3" s="22"/>
      <c r="D3" s="22"/>
      <c r="E3" s="22"/>
      <c r="F3" s="22"/>
    </row>
    <row r="4" spans="1:9" ht="15" customHeight="1" x14ac:dyDescent="0.25">
      <c r="A4" s="18" t="s">
        <v>0</v>
      </c>
      <c r="B4" s="18" t="s">
        <v>1</v>
      </c>
      <c r="C4" s="20" t="s">
        <v>2</v>
      </c>
      <c r="D4" s="21"/>
      <c r="E4" s="20" t="s">
        <v>3</v>
      </c>
      <c r="F4" s="21"/>
    </row>
    <row r="5" spans="1:9" ht="24" customHeight="1" x14ac:dyDescent="0.25">
      <c r="A5" s="19"/>
      <c r="B5" s="19"/>
      <c r="C5" s="7" t="s">
        <v>4</v>
      </c>
      <c r="D5" s="8" t="s">
        <v>5</v>
      </c>
      <c r="E5" s="7" t="s">
        <v>4</v>
      </c>
      <c r="F5" s="8" t="s">
        <v>5</v>
      </c>
    </row>
    <row r="6" spans="1:9" ht="15" customHeight="1" x14ac:dyDescent="0.25">
      <c r="A6" s="24">
        <v>1</v>
      </c>
      <c r="B6" s="25" t="s">
        <v>6</v>
      </c>
      <c r="C6" s="23">
        <f ca="1">IFERROR(VLOOKUP($C6,[1]BW!$B$6:$AG$52,24,0),0)</f>
        <v>9451</v>
      </c>
      <c r="D6" s="23">
        <f ca="1">IFERROR(VLOOKUP($C6,[1]BW!$B$6:$AG$52,26,0),0)</f>
        <v>143</v>
      </c>
      <c r="E6" s="23">
        <f ca="1">IFERROR(VLOOKUP($C6,[1]BW!$B$6:$AG$52,20,0),0)</f>
        <v>32587.200000000008</v>
      </c>
      <c r="F6" s="23">
        <f ca="1">IFERROR(VLOOKUP($C6,[1]BW!$B$6:$AG$52,22,0),0)</f>
        <v>758</v>
      </c>
      <c r="G6" s="9"/>
      <c r="H6" s="9"/>
    </row>
    <row r="7" spans="1:9" ht="15" customHeight="1" x14ac:dyDescent="0.25">
      <c r="A7" s="24">
        <v>2</v>
      </c>
      <c r="B7" s="25" t="s">
        <v>7</v>
      </c>
      <c r="C7" s="23">
        <f ca="1">IFERROR(VLOOKUP($C7,[1]BW!$B$6:$AG$52,24,0),0)</f>
        <v>24873.599999999999</v>
      </c>
      <c r="D7" s="23">
        <f ca="1">IFERROR(VLOOKUP($C7,[1]BW!$B$6:$AG$52,26,0),0)</f>
        <v>351.95650000000006</v>
      </c>
      <c r="E7" s="23">
        <f ca="1">IFERROR(VLOOKUP($C7,[1]BW!$B$6:$AG$52,20,0),0)</f>
        <v>20474</v>
      </c>
      <c r="F7" s="23">
        <f ca="1">IFERROR(VLOOKUP($C7,[1]BW!$B$6:$AG$52,22,0),0)</f>
        <v>3050.3179565771206</v>
      </c>
      <c r="G7" s="9"/>
      <c r="H7" s="9"/>
    </row>
    <row r="8" spans="1:9" ht="15" customHeight="1" x14ac:dyDescent="0.25">
      <c r="A8" s="24">
        <v>3</v>
      </c>
      <c r="B8" s="25" t="s">
        <v>8</v>
      </c>
      <c r="C8" s="23">
        <f>IFERROR(VLOOKUP($B8,[1]BW!$B$6:$AG$52,24,0),0)</f>
        <v>860.79</v>
      </c>
      <c r="D8" s="23">
        <f>IFERROR(VLOOKUP($B8,[1]BW!$B$6:$AG$52,26,0),0)</f>
        <v>37</v>
      </c>
      <c r="E8" s="23">
        <f>IFERROR(VLOOKUP($B8,[1]BW!$B$6:$AG$52,20,0),0)</f>
        <v>868</v>
      </c>
      <c r="F8" s="23">
        <f>IFERROR(VLOOKUP($B8,[1]BW!$B$6:$AG$52,22,0),0)</f>
        <v>59.48</v>
      </c>
      <c r="G8" s="9"/>
      <c r="H8" s="9"/>
    </row>
    <row r="9" spans="1:9" ht="15" customHeight="1" x14ac:dyDescent="0.25">
      <c r="A9" s="24">
        <v>4</v>
      </c>
      <c r="B9" s="25" t="s">
        <v>9</v>
      </c>
      <c r="C9" s="23">
        <f ca="1">IFERROR(VLOOKUP($C9,[1]BW!$B$6:$AG$52,24,0),0)</f>
        <v>126421</v>
      </c>
      <c r="D9" s="23">
        <f ca="1">IFERROR(VLOOKUP($C9,[1]BW!$B$6:$AG$52,26,0),0)</f>
        <v>216.09767604000001</v>
      </c>
      <c r="E9" s="23">
        <f ca="1">IFERROR(VLOOKUP($C9,[1]BW!$B$6:$AG$52,20,0),0)</f>
        <v>99214</v>
      </c>
      <c r="F9" s="23">
        <f ca="1">IFERROR(VLOOKUP($C9,[1]BW!$B$6:$AG$52,22,0),0)</f>
        <v>8268.3799999999992</v>
      </c>
      <c r="G9" s="9"/>
      <c r="H9" s="10"/>
    </row>
    <row r="10" spans="1:9" ht="15" customHeight="1" x14ac:dyDescent="0.25">
      <c r="A10" s="24">
        <v>5</v>
      </c>
      <c r="B10" s="25" t="s">
        <v>10</v>
      </c>
      <c r="C10" s="23">
        <f ca="1">IFERROR(VLOOKUP($C10,[1]BW!$B$6:$AG$52,24,0),0)</f>
        <v>5571</v>
      </c>
      <c r="D10" s="23">
        <f ca="1">IFERROR(VLOOKUP($C10,[1]BW!$B$6:$AG$52,26,0),0)</f>
        <v>118.83250000000001</v>
      </c>
      <c r="E10" s="23">
        <f ca="1">IFERROR(VLOOKUP($C10,[1]BW!$B$6:$AG$52,20,0),0)</f>
        <v>5468</v>
      </c>
      <c r="F10" s="23">
        <f ca="1">IFERROR(VLOOKUP($C10,[1]BW!$B$6:$AG$52,22,0),0)</f>
        <v>529.57039999999995</v>
      </c>
      <c r="G10" s="9"/>
      <c r="H10" s="9"/>
    </row>
    <row r="11" spans="1:9" ht="15" customHeight="1" x14ac:dyDescent="0.25">
      <c r="A11" s="24">
        <v>6</v>
      </c>
      <c r="B11" s="25" t="s">
        <v>11</v>
      </c>
      <c r="C11" s="23">
        <f ca="1">IFERROR(VLOOKUP($C11,[1]BW!$B$6:$AG$52,24,0),0)</f>
        <v>19066</v>
      </c>
      <c r="D11" s="23">
        <f ca="1">IFERROR(VLOOKUP($C11,[1]BW!$B$6:$AG$52,26,0),0)</f>
        <v>68.659999999999968</v>
      </c>
      <c r="E11" s="23">
        <f ca="1">IFERROR(VLOOKUP($C11,[1]BW!$B$6:$AG$52,20,0),0)</f>
        <v>79211</v>
      </c>
      <c r="F11" s="23">
        <f ca="1">IFERROR(VLOOKUP($C11,[1]BW!$B$6:$AG$52,22,0),0)</f>
        <v>7942.5099999999993</v>
      </c>
      <c r="G11" s="9"/>
      <c r="H11" s="9"/>
    </row>
    <row r="12" spans="1:9" ht="15" customHeight="1" x14ac:dyDescent="0.25">
      <c r="A12" s="24">
        <v>7</v>
      </c>
      <c r="B12" s="25" t="s">
        <v>12</v>
      </c>
      <c r="C12" s="23">
        <f ca="1">IFERROR(VLOOKUP($C12,[1]BW!$B$6:$AG$52,24,0),0)</f>
        <v>18381</v>
      </c>
      <c r="D12" s="23">
        <f ca="1">IFERROR(VLOOKUP($C12,[1]BW!$B$6:$AG$52,26,0),0)</f>
        <v>121.29</v>
      </c>
      <c r="E12" s="23">
        <f ca="1">IFERROR(VLOOKUP($C12,[1]BW!$B$6:$AG$52,20,0),0)</f>
        <v>15620</v>
      </c>
      <c r="F12" s="23">
        <f ca="1">IFERROR(VLOOKUP($C12,[1]BW!$B$6:$AG$52,22,0),0)</f>
        <v>901.9</v>
      </c>
      <c r="G12" s="9"/>
      <c r="H12" s="9"/>
    </row>
    <row r="13" spans="1:9" ht="15" customHeight="1" x14ac:dyDescent="0.25">
      <c r="A13" s="24">
        <v>8</v>
      </c>
      <c r="B13" s="25" t="s">
        <v>42</v>
      </c>
      <c r="C13" s="23">
        <f ca="1">IFERROR(VLOOKUP($C13,[1]BW!$B$6:$AG$52,24,0),0)</f>
        <v>0</v>
      </c>
      <c r="D13" s="23">
        <f ca="1">IFERROR(VLOOKUP($C13,[1]BW!$B$6:$AG$52,26,0),0)</f>
        <v>0</v>
      </c>
      <c r="E13" s="23">
        <f ca="1">IFERROR(VLOOKUP($C13,[1]BW!$B$6:$AG$52,20,0),0)</f>
        <v>0</v>
      </c>
      <c r="F13" s="23">
        <f ca="1">IFERROR(VLOOKUP($C13,[1]BW!$B$6:$AG$52,22,0),0)</f>
        <v>0</v>
      </c>
      <c r="G13" s="9"/>
      <c r="H13" s="9"/>
    </row>
    <row r="14" spans="1:9" ht="15" customHeight="1" x14ac:dyDescent="0.25">
      <c r="A14" s="24">
        <v>9</v>
      </c>
      <c r="B14" s="25" t="s">
        <v>43</v>
      </c>
      <c r="C14" s="23">
        <f ca="1">IFERROR(VLOOKUP($C14,[1]BW!$B$6:$AG$52,24,0),0)</f>
        <v>4525</v>
      </c>
      <c r="D14" s="23">
        <f ca="1">IFERROR(VLOOKUP($C14,[1]BW!$B$6:$AG$52,26,0),0)</f>
        <v>48.405999999999992</v>
      </c>
      <c r="E14" s="23">
        <f ca="1">IFERROR(VLOOKUP($C14,[1]BW!$B$6:$AG$52,20,0),0)</f>
        <v>3121</v>
      </c>
      <c r="F14" s="23">
        <f ca="1">IFERROR(VLOOKUP($C14,[1]BW!$B$6:$AG$52,22,0),0)</f>
        <v>200.815</v>
      </c>
      <c r="G14" s="9"/>
      <c r="H14" s="9"/>
    </row>
    <row r="15" spans="1:9" ht="15" customHeight="1" x14ac:dyDescent="0.25">
      <c r="A15" s="24">
        <v>10</v>
      </c>
      <c r="B15" s="25" t="s">
        <v>13</v>
      </c>
      <c r="C15" s="23">
        <f ca="1">IFERROR(VLOOKUP($C15,[1]BW!$B$6:$AG$52,24,0),0)</f>
        <v>276.55999999999995</v>
      </c>
      <c r="D15" s="23">
        <f ca="1">IFERROR(VLOOKUP($C15,[1]BW!$B$6:$AG$52,26,0),0)</f>
        <v>37</v>
      </c>
      <c r="E15" s="23">
        <f ca="1">IFERROR(VLOOKUP($C15,[1]BW!$B$6:$AG$52,20,0),0)</f>
        <v>2933</v>
      </c>
      <c r="F15" s="23">
        <f ca="1">IFERROR(VLOOKUP($C15,[1]BW!$B$6:$AG$52,22,0),0)</f>
        <v>83.460000000000008</v>
      </c>
      <c r="G15" s="9"/>
      <c r="H15" s="9"/>
    </row>
    <row r="16" spans="1:9" ht="15" customHeight="1" x14ac:dyDescent="0.25">
      <c r="A16" s="24">
        <v>11</v>
      </c>
      <c r="B16" s="25" t="s">
        <v>14</v>
      </c>
      <c r="C16" s="23">
        <f ca="1">IFERROR(VLOOKUP($C16,[1]BW!$B$6:$AG$52,24,0),0)</f>
        <v>292361</v>
      </c>
      <c r="D16" s="23">
        <f ca="1">IFERROR(VLOOKUP($C16,[1]BW!$B$6:$AG$52,26,0),0)</f>
        <v>5552.9452057110002</v>
      </c>
      <c r="E16" s="23">
        <f ca="1">IFERROR(VLOOKUP($C16,[1]BW!$B$6:$AG$52,20,0),0)</f>
        <v>300107</v>
      </c>
      <c r="F16" s="23">
        <f ca="1">IFERROR(VLOOKUP($C16,[1]BW!$B$6:$AG$52,22,0),0)</f>
        <v>28299.102359880992</v>
      </c>
      <c r="G16" s="9"/>
      <c r="H16" s="9"/>
    </row>
    <row r="17" spans="1:8" ht="15" customHeight="1" x14ac:dyDescent="0.25">
      <c r="A17" s="24">
        <v>12</v>
      </c>
      <c r="B17" s="25" t="s">
        <v>15</v>
      </c>
      <c r="C17" s="23">
        <f ca="1">IFERROR(VLOOKUP($C17,[1]BW!$B$6:$AG$52,24,0),0)</f>
        <v>222661</v>
      </c>
      <c r="D17" s="23">
        <f ca="1">IFERROR(VLOOKUP($C17,[1]BW!$B$6:$AG$52,26,0),0)</f>
        <v>3224</v>
      </c>
      <c r="E17" s="23">
        <f ca="1">IFERROR(VLOOKUP($C17,[1]BW!$B$6:$AG$52,20,0),0)</f>
        <v>222661</v>
      </c>
      <c r="F17" s="23">
        <f ca="1">IFERROR(VLOOKUP($C17,[1]BW!$B$6:$AG$52,22,0),0)</f>
        <v>27521</v>
      </c>
      <c r="G17" s="9"/>
      <c r="H17" s="9"/>
    </row>
    <row r="18" spans="1:8" ht="15" customHeight="1" x14ac:dyDescent="0.25">
      <c r="A18" s="27" t="s">
        <v>16</v>
      </c>
      <c r="B18" s="27"/>
      <c r="C18" s="28">
        <f t="shared" ref="C18:F18" ca="1" si="0">SUM(C6:C17)</f>
        <v>724447.95</v>
      </c>
      <c r="D18" s="28">
        <f t="shared" ca="1" si="0"/>
        <v>9919.1878817510005</v>
      </c>
      <c r="E18" s="28">
        <f t="shared" ca="1" si="0"/>
        <v>782264.2</v>
      </c>
      <c r="F18" s="28">
        <f t="shared" ca="1" si="0"/>
        <v>77614.535716458107</v>
      </c>
      <c r="G18" s="9"/>
      <c r="H18" s="9"/>
    </row>
    <row r="19" spans="1:8" ht="15" customHeight="1" x14ac:dyDescent="0.25">
      <c r="A19" s="24">
        <v>13</v>
      </c>
      <c r="B19" s="25" t="s">
        <v>17</v>
      </c>
      <c r="C19" s="23">
        <f ca="1">IFERROR(VLOOKUP($C19,[1]BW!$B$6:$AG$52,24,0),0)</f>
        <v>0</v>
      </c>
      <c r="D19" s="23">
        <f ca="1">IFERROR(VLOOKUP($C19,[1]BW!$B$6:$AG$52,26,0),0)</f>
        <v>0</v>
      </c>
      <c r="E19" s="23">
        <f ca="1">IFERROR(VLOOKUP($C19,[1]BW!$B$6:$AG$52,20,0),0)</f>
        <v>0</v>
      </c>
      <c r="F19" s="23">
        <f ca="1">IFERROR(VLOOKUP($C19,[1]BW!$B$6:$AG$52,22,0),0)</f>
        <v>0</v>
      </c>
      <c r="G19" s="9"/>
      <c r="H19" s="9"/>
    </row>
    <row r="20" spans="1:8" ht="15" customHeight="1" x14ac:dyDescent="0.25">
      <c r="A20" s="24">
        <v>14</v>
      </c>
      <c r="B20" s="25" t="s">
        <v>18</v>
      </c>
      <c r="C20" s="23">
        <f ca="1">IFERROR(VLOOKUP($C20,[1]BW!$B$6:$AG$52,24,0),0)</f>
        <v>0</v>
      </c>
      <c r="D20" s="23">
        <f ca="1">IFERROR(VLOOKUP($C20,[1]BW!$B$6:$AG$52,26,0),0)</f>
        <v>0</v>
      </c>
      <c r="E20" s="23">
        <f ca="1">IFERROR(VLOOKUP($C20,[1]BW!$B$6:$AG$52,20,0),0)</f>
        <v>0</v>
      </c>
      <c r="F20" s="23">
        <f ca="1">IFERROR(VLOOKUP($C20,[1]BW!$B$6:$AG$52,22,0),0)</f>
        <v>0</v>
      </c>
      <c r="G20" s="9"/>
      <c r="H20" s="9"/>
    </row>
    <row r="21" spans="1:8" ht="15" customHeight="1" x14ac:dyDescent="0.25">
      <c r="A21" s="24">
        <v>15</v>
      </c>
      <c r="B21" s="25" t="s">
        <v>44</v>
      </c>
      <c r="C21" s="23">
        <f ca="1">IFERROR(VLOOKUP($C21,[1]BW!$B$6:$AG$52,24,0),0)</f>
        <v>0</v>
      </c>
      <c r="D21" s="23">
        <f ca="1">IFERROR(VLOOKUP($C21,[1]BW!$B$6:$AG$52,26,0),0)</f>
        <v>0</v>
      </c>
      <c r="E21" s="23">
        <f ca="1">IFERROR(VLOOKUP($C21,[1]BW!$B$6:$AG$52,20,0),0)</f>
        <v>0</v>
      </c>
      <c r="F21" s="23">
        <f ca="1">IFERROR(VLOOKUP($C21,[1]BW!$B$6:$AG$52,22,0),0)</f>
        <v>0</v>
      </c>
      <c r="G21" s="9"/>
      <c r="H21" s="9"/>
    </row>
    <row r="22" spans="1:8" ht="15" customHeight="1" x14ac:dyDescent="0.25">
      <c r="A22" s="24">
        <v>16</v>
      </c>
      <c r="B22" s="25" t="s">
        <v>45</v>
      </c>
      <c r="C22" s="23">
        <f ca="1">IFERROR(VLOOKUP($C22,[1]BW!$B$6:$AG$52,24,0),0)</f>
        <v>0</v>
      </c>
      <c r="D22" s="23">
        <f ca="1">IFERROR(VLOOKUP($C22,[1]BW!$B$6:$AG$52,26,0),0)</f>
        <v>0</v>
      </c>
      <c r="E22" s="23">
        <f ca="1">IFERROR(VLOOKUP($C22,[1]BW!$B$6:$AG$52,20,0),0)</f>
        <v>0</v>
      </c>
      <c r="F22" s="23">
        <f ca="1">IFERROR(VLOOKUP($C22,[1]BW!$B$6:$AG$52,22,0),0)</f>
        <v>0</v>
      </c>
      <c r="G22" s="9"/>
      <c r="H22" s="9"/>
    </row>
    <row r="23" spans="1:8" ht="15" customHeight="1" x14ac:dyDescent="0.25">
      <c r="A23" s="24">
        <v>17</v>
      </c>
      <c r="B23" s="25" t="s">
        <v>46</v>
      </c>
      <c r="C23" s="23">
        <f ca="1">IFERROR(VLOOKUP($C23,[1]BW!$B$6:$AG$52,24,0),0)</f>
        <v>0</v>
      </c>
      <c r="D23" s="23">
        <f ca="1">IFERROR(VLOOKUP($C23,[1]BW!$B$6:$AG$52,26,0),0)</f>
        <v>0</v>
      </c>
      <c r="E23" s="23">
        <f ca="1">IFERROR(VLOOKUP($C23,[1]BW!$B$6:$AG$52,20,0),0)</f>
        <v>0</v>
      </c>
      <c r="F23" s="23">
        <f ca="1">IFERROR(VLOOKUP($C23,[1]BW!$B$6:$AG$52,22,0),0)</f>
        <v>0</v>
      </c>
      <c r="G23" s="9"/>
      <c r="H23" s="9"/>
    </row>
    <row r="24" spans="1:8" ht="15" customHeight="1" x14ac:dyDescent="0.25">
      <c r="A24" s="24">
        <v>18</v>
      </c>
      <c r="B24" s="25" t="s">
        <v>47</v>
      </c>
      <c r="C24" s="23">
        <f ca="1">IFERROR(VLOOKUP($C24,[1]BW!$B$6:$AG$52,24,0),0)</f>
        <v>0</v>
      </c>
      <c r="D24" s="23">
        <f ca="1">IFERROR(VLOOKUP($C24,[1]BW!$B$6:$AG$52,26,0),0)</f>
        <v>0</v>
      </c>
      <c r="E24" s="23">
        <f ca="1">IFERROR(VLOOKUP($C24,[1]BW!$B$6:$AG$52,20,0),0)</f>
        <v>0</v>
      </c>
      <c r="F24" s="23">
        <f ca="1">IFERROR(VLOOKUP($C24,[1]BW!$B$6:$AG$52,22,0),0)</f>
        <v>0</v>
      </c>
      <c r="G24" s="9"/>
      <c r="H24" s="9"/>
    </row>
    <row r="25" spans="1:8" ht="15" customHeight="1" x14ac:dyDescent="0.25">
      <c r="A25" s="24">
        <v>19</v>
      </c>
      <c r="B25" s="25" t="s">
        <v>48</v>
      </c>
      <c r="C25" s="23">
        <f ca="1">IFERROR(VLOOKUP($C25,[1]BW!$B$6:$AG$52,24,0),0)</f>
        <v>0</v>
      </c>
      <c r="D25" s="23">
        <f ca="1">IFERROR(VLOOKUP($C25,[1]BW!$B$6:$AG$52,26,0),0)</f>
        <v>0</v>
      </c>
      <c r="E25" s="23">
        <f ca="1">IFERROR(VLOOKUP($C25,[1]BW!$B$6:$AG$52,20,0),0)</f>
        <v>0</v>
      </c>
      <c r="F25" s="23">
        <f ca="1">IFERROR(VLOOKUP($C25,[1]BW!$B$6:$AG$52,22,0),0)</f>
        <v>0</v>
      </c>
      <c r="G25" s="9"/>
      <c r="H25" s="9"/>
    </row>
    <row r="26" spans="1:8" ht="15" customHeight="1" x14ac:dyDescent="0.25">
      <c r="A26" s="24">
        <v>20</v>
      </c>
      <c r="B26" s="25" t="s">
        <v>19</v>
      </c>
      <c r="C26" s="23">
        <f ca="1">IFERROR(VLOOKUP($C26,[1]BW!$B$6:$AG$52,24,0),0)</f>
        <v>0</v>
      </c>
      <c r="D26" s="23">
        <f ca="1">IFERROR(VLOOKUP($C26,[1]BW!$B$6:$AG$52,26,0),0)</f>
        <v>0</v>
      </c>
      <c r="E26" s="23">
        <f ca="1">IFERROR(VLOOKUP($C26,[1]BW!$B$6:$AG$52,20,0),0)</f>
        <v>0</v>
      </c>
      <c r="F26" s="23">
        <f ca="1">IFERROR(VLOOKUP($C26,[1]BW!$B$6:$AG$52,22,0),0)-6</f>
        <v>8.0000000000000071E-2</v>
      </c>
      <c r="G26" s="9"/>
      <c r="H26" s="9"/>
    </row>
    <row r="27" spans="1:8" ht="15" customHeight="1" x14ac:dyDescent="0.25">
      <c r="A27" s="24">
        <v>21</v>
      </c>
      <c r="B27" s="25" t="s">
        <v>49</v>
      </c>
      <c r="C27" s="23">
        <f ca="1">IFERROR(VLOOKUP($C27,[1]BW!$B$6:$AG$52,24,0),0)</f>
        <v>1496.7891824229998</v>
      </c>
      <c r="D27" s="23">
        <f ca="1">IFERROR(VLOOKUP($C27,[1]BW!$B$6:$AG$52,26,0),0)</f>
        <v>5208</v>
      </c>
      <c r="E27" s="23">
        <f ca="1">IFERROR(VLOOKUP($C27,[1]BW!$B$6:$AG$52,20,0),0)</f>
        <v>235.82385868900087</v>
      </c>
      <c r="F27" s="23">
        <f ca="1">IFERROR(VLOOKUP($C27,[1]BW!$B$6:$AG$52,22,0),0)</f>
        <v>142.65846087499989</v>
      </c>
      <c r="G27" s="9"/>
      <c r="H27" s="9"/>
    </row>
    <row r="28" spans="1:8" ht="15" customHeight="1" x14ac:dyDescent="0.25">
      <c r="A28" s="24">
        <v>22</v>
      </c>
      <c r="B28" s="25" t="s">
        <v>50</v>
      </c>
      <c r="C28" s="23">
        <f ca="1">IFERROR(VLOOKUP($C28,[1]BW!$B$6:$AG$52,24,0),0)</f>
        <v>0</v>
      </c>
      <c r="D28" s="23">
        <f ca="1">IFERROR(VLOOKUP($C28,[1]BW!$B$6:$AG$52,26,0),0)</f>
        <v>0</v>
      </c>
      <c r="E28" s="23">
        <f ca="1">IFERROR(VLOOKUP($C28,[1]BW!$B$6:$AG$52,20,0),0)</f>
        <v>0</v>
      </c>
      <c r="F28" s="23">
        <f ca="1">IFERROR(VLOOKUP($C28,[1]BW!$B$6:$AG$52,22,0),0)</f>
        <v>0</v>
      </c>
      <c r="G28" s="9"/>
      <c r="H28" s="9"/>
    </row>
    <row r="29" spans="1:8" ht="15" customHeight="1" x14ac:dyDescent="0.25">
      <c r="A29" s="24">
        <v>23</v>
      </c>
      <c r="B29" s="25" t="s">
        <v>20</v>
      </c>
      <c r="C29" s="23">
        <f ca="1">IFERROR(VLOOKUP($C29,[1]BW!$B$6:$AG$52,24,0),0)</f>
        <v>0</v>
      </c>
      <c r="D29" s="23">
        <f ca="1">IFERROR(VLOOKUP($C29,[1]BW!$B$6:$AG$52,26,0),0)</f>
        <v>0</v>
      </c>
      <c r="E29" s="23">
        <f ca="1">IFERROR(VLOOKUP($C29,[1]BW!$B$6:$AG$52,20,0),0)</f>
        <v>32</v>
      </c>
      <c r="F29" s="23">
        <f ca="1">IFERROR(VLOOKUP($C29,[1]BW!$B$6:$AG$52,22,0),0)</f>
        <v>1.68</v>
      </c>
      <c r="G29" s="9"/>
      <c r="H29" s="9"/>
    </row>
    <row r="30" spans="1:8" ht="15" customHeight="1" x14ac:dyDescent="0.25">
      <c r="A30" s="24">
        <v>24</v>
      </c>
      <c r="B30" s="25" t="s">
        <v>21</v>
      </c>
      <c r="C30" s="23">
        <f ca="1">IFERROR(VLOOKUP($C30,[1]BW!$B$6:$AG$52,24,0),0)</f>
        <v>0</v>
      </c>
      <c r="D30" s="23">
        <f ca="1">IFERROR(VLOOKUP($C30,[1]BW!$B$6:$AG$52,26,0),0)</f>
        <v>0</v>
      </c>
      <c r="E30" s="23">
        <f ca="1">IFERROR(VLOOKUP($C30,[1]BW!$B$6:$AG$52,20,0),0)</f>
        <v>0</v>
      </c>
      <c r="F30" s="23">
        <f ca="1">IFERROR(VLOOKUP($C30,[1]BW!$B$6:$AG$52,22,0),0)</f>
        <v>0</v>
      </c>
      <c r="G30" s="9"/>
      <c r="H30" s="9"/>
    </row>
    <row r="31" spans="1:8" ht="15" customHeight="1" x14ac:dyDescent="0.25">
      <c r="A31" s="24">
        <v>25</v>
      </c>
      <c r="B31" s="25" t="s">
        <v>51</v>
      </c>
      <c r="C31" s="23">
        <f ca="1">IFERROR(VLOOKUP($C31,[1]BW!$B$6:$AG$52,24,0),0)</f>
        <v>0</v>
      </c>
      <c r="D31" s="23">
        <f ca="1">IFERROR(VLOOKUP($C31,[1]BW!$B$6:$AG$52,26,0),0)</f>
        <v>0</v>
      </c>
      <c r="E31" s="23">
        <f ca="1">IFERROR(VLOOKUP($C31,[1]BW!$B$6:$AG$52,20,0),0)</f>
        <v>0</v>
      </c>
      <c r="F31" s="23">
        <f ca="1">IFERROR(VLOOKUP($C31,[1]BW!$B$6:$AG$52,22,0),0)</f>
        <v>0</v>
      </c>
      <c r="G31" s="9"/>
      <c r="H31" s="9"/>
    </row>
    <row r="32" spans="1:8" ht="15" customHeight="1" x14ac:dyDescent="0.25">
      <c r="A32" s="24">
        <v>26</v>
      </c>
      <c r="B32" s="25" t="s">
        <v>22</v>
      </c>
      <c r="C32" s="23">
        <f ca="1">IFERROR(VLOOKUP($C32,[1]BW!$B$6:$AG$52,24,0),0)</f>
        <v>95</v>
      </c>
      <c r="D32" s="23">
        <f ca="1">IFERROR(VLOOKUP($C32,[1]BW!$B$6:$AG$52,26,0),0)</f>
        <v>0.53500000000000003</v>
      </c>
      <c r="E32" s="23">
        <f ca="1">IFERROR(VLOOKUP($C32,[1]BW!$B$6:$AG$52,20,0),0)</f>
        <v>95</v>
      </c>
      <c r="F32" s="23">
        <f ca="1">IFERROR(VLOOKUP($C32,[1]BW!$B$6:$AG$52,22,0),0)</f>
        <v>5.13</v>
      </c>
      <c r="G32" s="9"/>
      <c r="H32" s="9"/>
    </row>
    <row r="33" spans="1:8" ht="15" customHeight="1" x14ac:dyDescent="0.25">
      <c r="A33" s="24">
        <v>27</v>
      </c>
      <c r="B33" s="25" t="s">
        <v>23</v>
      </c>
      <c r="C33" s="23">
        <f ca="1">IFERROR(VLOOKUP($C33,[1]BW!$B$6:$AG$52,24,0),0)</f>
        <v>0</v>
      </c>
      <c r="D33" s="23">
        <f ca="1">IFERROR(VLOOKUP($C33,[1]BW!$B$6:$AG$52,26,0),0)</f>
        <v>0</v>
      </c>
      <c r="E33" s="23">
        <f ca="1">IFERROR(VLOOKUP($C33,[1]BW!$B$6:$AG$52,20,0),0)</f>
        <v>0</v>
      </c>
      <c r="F33" s="23">
        <f ca="1">IFERROR(VLOOKUP($C33,[1]BW!$B$6:$AG$52,22,0),0)</f>
        <v>0</v>
      </c>
      <c r="G33" s="9"/>
      <c r="H33" s="9"/>
    </row>
    <row r="34" spans="1:8" ht="15" customHeight="1" x14ac:dyDescent="0.25">
      <c r="A34" s="24">
        <v>28</v>
      </c>
      <c r="B34" s="25" t="s">
        <v>24</v>
      </c>
      <c r="C34" s="23">
        <f ca="1">IFERROR(VLOOKUP($C34,[1]BW!$B$6:$AG$52,24,0),0)</f>
        <v>0</v>
      </c>
      <c r="D34" s="23">
        <f ca="1">IFERROR(VLOOKUP($C34,[1]BW!$B$6:$AG$52,26,0),0)</f>
        <v>0</v>
      </c>
      <c r="E34" s="23">
        <f ca="1">IFERROR(VLOOKUP($C34,[1]BW!$B$6:$AG$52,20,0),0)</f>
        <v>0</v>
      </c>
      <c r="F34" s="23">
        <f ca="1">IFERROR(VLOOKUP($C34,[1]BW!$B$6:$AG$52,22,0),0)</f>
        <v>0</v>
      </c>
      <c r="G34" s="9"/>
      <c r="H34" s="9"/>
    </row>
    <row r="35" spans="1:8" ht="15" customHeight="1" x14ac:dyDescent="0.25">
      <c r="A35" s="24">
        <v>29</v>
      </c>
      <c r="B35" s="25" t="s">
        <v>25</v>
      </c>
      <c r="C35" s="23">
        <f ca="1">IFERROR(VLOOKUP($C35,[1]BW!$B$6:$AG$52,24,0),0)</f>
        <v>0</v>
      </c>
      <c r="D35" s="23">
        <f ca="1">IFERROR(VLOOKUP($C35,[1]BW!$B$6:$AG$52,26,0),0)</f>
        <v>0</v>
      </c>
      <c r="E35" s="23">
        <f ca="1">IFERROR(VLOOKUP($C35,[1]BW!$B$6:$AG$52,20,0),0)</f>
        <v>0</v>
      </c>
      <c r="F35" s="23">
        <f ca="1">IFERROR(VLOOKUP($C35,[1]BW!$B$6:$AG$52,22,0),0)</f>
        <v>0</v>
      </c>
      <c r="G35" s="9"/>
      <c r="H35" s="9"/>
    </row>
    <row r="36" spans="1:8" ht="15" customHeight="1" x14ac:dyDescent="0.25">
      <c r="A36" s="24">
        <v>30</v>
      </c>
      <c r="B36" s="25" t="s">
        <v>26</v>
      </c>
      <c r="C36" s="23">
        <f ca="1">IFERROR(VLOOKUP($C36,[1]BW!$B$6:$AG$52,24,0),0)</f>
        <v>0</v>
      </c>
      <c r="D36" s="23">
        <f ca="1">IFERROR(VLOOKUP($C36,[1]BW!$B$6:$AG$52,26,0),0)</f>
        <v>0</v>
      </c>
      <c r="E36" s="23">
        <f ca="1">IFERROR(VLOOKUP($C36,[1]BW!$B$6:$AG$52,20,0),0)</f>
        <v>0</v>
      </c>
      <c r="F36" s="23">
        <f ca="1">IFERROR(VLOOKUP($C36,[1]BW!$B$6:$AG$52,22,0),0)</f>
        <v>0</v>
      </c>
      <c r="G36" s="9"/>
      <c r="H36" s="9"/>
    </row>
    <row r="37" spans="1:8" ht="15" customHeight="1" x14ac:dyDescent="0.25">
      <c r="A37" s="24">
        <v>31</v>
      </c>
      <c r="B37" s="25" t="s">
        <v>27</v>
      </c>
      <c r="C37" s="23">
        <f ca="1">IFERROR(VLOOKUP($C37,[1]BW!$B$6:$AG$52,24,0),0)</f>
        <v>0</v>
      </c>
      <c r="D37" s="23">
        <f ca="1">IFERROR(VLOOKUP($C37,[1]BW!$B$6:$AG$52,26,0),0)</f>
        <v>0</v>
      </c>
      <c r="E37" s="23">
        <f ca="1">IFERROR(VLOOKUP($C37,[1]BW!$B$6:$AG$52,20,0),0)</f>
        <v>0</v>
      </c>
      <c r="F37" s="23">
        <f ca="1">IFERROR(VLOOKUP($C37,[1]BW!$B$6:$AG$52,22,0),0)</f>
        <v>0</v>
      </c>
      <c r="G37" s="9"/>
      <c r="H37" s="9"/>
    </row>
    <row r="38" spans="1:8" ht="15" customHeight="1" x14ac:dyDescent="0.25">
      <c r="A38" s="24">
        <v>32</v>
      </c>
      <c r="B38" s="25" t="s">
        <v>28</v>
      </c>
      <c r="C38" s="23">
        <f ca="1">IFERROR(VLOOKUP($C38,[1]BW!$B$6:$AG$52,24,0),0)</f>
        <v>0</v>
      </c>
      <c r="D38" s="23">
        <f ca="1">IFERROR(VLOOKUP($C38,[1]BW!$B$6:$AG$52,26,0),0)</f>
        <v>0</v>
      </c>
      <c r="E38" s="23">
        <f ca="1">IFERROR(VLOOKUP($C38,[1]BW!$B$6:$AG$52,20,0),0)</f>
        <v>0</v>
      </c>
      <c r="F38" s="23">
        <f ca="1">IFERROR(VLOOKUP($C38,[1]BW!$B$6:$AG$52,22,0),0)</f>
        <v>0</v>
      </c>
      <c r="G38" s="9"/>
      <c r="H38" s="9"/>
    </row>
    <row r="39" spans="1:8" ht="15" customHeight="1" x14ac:dyDescent="0.25">
      <c r="A39" s="24">
        <v>33</v>
      </c>
      <c r="B39" s="25" t="s">
        <v>52</v>
      </c>
      <c r="C39" s="23">
        <f ca="1">IFERROR(VLOOKUP($C39,[1]BW!$B$6:$AG$52,24,0),0)</f>
        <v>0</v>
      </c>
      <c r="D39" s="23">
        <f ca="1">IFERROR(VLOOKUP($C39,[1]BW!$B$6:$AG$52,26,0),0)</f>
        <v>0</v>
      </c>
      <c r="E39" s="23">
        <f ca="1">IFERROR(VLOOKUP($C39,[1]BW!$B$6:$AG$52,20,0),0)</f>
        <v>0</v>
      </c>
      <c r="F39" s="23">
        <f ca="1">IFERROR(VLOOKUP($C39,[1]BW!$B$6:$AG$52,22,0),0)</f>
        <v>0</v>
      </c>
      <c r="G39" s="9"/>
      <c r="H39" s="9"/>
    </row>
    <row r="40" spans="1:8" ht="15" customHeight="1" x14ac:dyDescent="0.25">
      <c r="A40" s="27" t="s">
        <v>29</v>
      </c>
      <c r="B40" s="27"/>
      <c r="C40" s="28">
        <f t="shared" ref="C40:F40" ca="1" si="1">SUM(C19:C39)</f>
        <v>1591.7891824229998</v>
      </c>
      <c r="D40" s="28">
        <f t="shared" ca="1" si="1"/>
        <v>5208.5349999999999</v>
      </c>
      <c r="E40" s="28">
        <f t="shared" ca="1" si="1"/>
        <v>362.82385868900087</v>
      </c>
      <c r="F40" s="28">
        <f t="shared" ca="1" si="1"/>
        <v>149.5484608749999</v>
      </c>
      <c r="G40" s="9"/>
      <c r="H40" s="9"/>
    </row>
    <row r="41" spans="1:8" ht="15" customHeight="1" x14ac:dyDescent="0.25">
      <c r="A41" s="27" t="s">
        <v>30</v>
      </c>
      <c r="B41" s="27"/>
      <c r="C41" s="28">
        <f t="shared" ref="C41:F41" ca="1" si="2">C40+C18</f>
        <v>726039.73918242299</v>
      </c>
      <c r="D41" s="28">
        <f t="shared" ca="1" si="2"/>
        <v>15127.722881751</v>
      </c>
      <c r="E41" s="28">
        <f t="shared" ca="1" si="2"/>
        <v>782627.023858689</v>
      </c>
      <c r="F41" s="28">
        <f t="shared" ca="1" si="2"/>
        <v>77764.084177333105</v>
      </c>
      <c r="G41" s="9"/>
      <c r="H41" s="9"/>
    </row>
    <row r="42" spans="1:8" ht="15" customHeight="1" x14ac:dyDescent="0.25">
      <c r="A42" s="24">
        <v>34</v>
      </c>
      <c r="B42" s="25" t="s">
        <v>31</v>
      </c>
      <c r="C42" s="23">
        <f ca="1">IFERROR(VLOOKUP($C42,[1]BW!$B$6:$AG$52,24,0),0)</f>
        <v>42539</v>
      </c>
      <c r="D42" s="23">
        <f ca="1">IFERROR(VLOOKUP($C42,[1]BW!$B$6:$AG$52,26,0),0)</f>
        <v>420.33720000000005</v>
      </c>
      <c r="E42" s="23">
        <f ca="1">IFERROR(VLOOKUP($C42,[1]BW!$B$6:$AG$52,20,0),0)</f>
        <v>37490</v>
      </c>
      <c r="F42" s="23">
        <f ca="1">IFERROR(VLOOKUP($C42,[1]BW!$B$6:$AG$52,22,0),0)</f>
        <v>2605.3200029999994</v>
      </c>
      <c r="G42" s="9"/>
      <c r="H42" s="9"/>
    </row>
    <row r="43" spans="1:8" ht="15" customHeight="1" x14ac:dyDescent="0.25">
      <c r="A43" s="27" t="s">
        <v>32</v>
      </c>
      <c r="B43" s="27"/>
      <c r="C43" s="28">
        <f t="shared" ref="C43:F43" ca="1" si="3">C42</f>
        <v>42539</v>
      </c>
      <c r="D43" s="28">
        <f t="shared" ca="1" si="3"/>
        <v>420.33720000000005</v>
      </c>
      <c r="E43" s="28">
        <f t="shared" ca="1" si="3"/>
        <v>37490</v>
      </c>
      <c r="F43" s="28">
        <f t="shared" ca="1" si="3"/>
        <v>2605.3200029999994</v>
      </c>
      <c r="G43" s="9"/>
      <c r="H43" s="9"/>
    </row>
    <row r="44" spans="1:8" ht="15" customHeight="1" x14ac:dyDescent="0.25">
      <c r="A44" s="24">
        <v>35</v>
      </c>
      <c r="B44" s="25" t="s">
        <v>33</v>
      </c>
      <c r="C44" s="23">
        <f ca="1">IFERROR(VLOOKUP($C44,[1]BW!$B$6:$AG$52,24,0),0)</f>
        <v>124296</v>
      </c>
      <c r="D44" s="23">
        <f ca="1">IFERROR(VLOOKUP($C44,[1]BW!$B$6:$AG$52,26,0),0)</f>
        <v>1788.8500000000001</v>
      </c>
      <c r="E44" s="23">
        <f ca="1">IFERROR(VLOOKUP($C44,[1]BW!$B$6:$AG$52,20,0),0)</f>
        <v>124172</v>
      </c>
      <c r="F44" s="23">
        <f ca="1">IFERROR(VLOOKUP($C44,[1]BW!$B$6:$AG$52,22,0),0)</f>
        <v>6043.42</v>
      </c>
      <c r="G44" s="9"/>
      <c r="H44" s="9"/>
    </row>
    <row r="45" spans="1:8" ht="15" customHeight="1" x14ac:dyDescent="0.25">
      <c r="A45" s="24">
        <v>36</v>
      </c>
      <c r="B45" s="26" t="s">
        <v>34</v>
      </c>
      <c r="C45" s="23">
        <f ca="1">IFERROR(VLOOKUP($C45,[1]BW!$B$6:$AG$52,24,0),0)</f>
        <v>634921</v>
      </c>
      <c r="D45" s="23">
        <f ca="1">IFERROR(VLOOKUP($C45,[1]BW!$B$6:$AG$52,26,0),0)</f>
        <v>1508.17</v>
      </c>
      <c r="E45" s="23">
        <f ca="1">IFERROR(VLOOKUP($C45,[1]BW!$B$6:$AG$52,20,0),0)</f>
        <v>90703</v>
      </c>
      <c r="F45" s="23">
        <f ca="1">IFERROR(VLOOKUP($C45,[1]BW!$B$6:$AG$52,22,0),0)</f>
        <v>4501.16</v>
      </c>
      <c r="G45" s="9"/>
      <c r="H45" s="9"/>
    </row>
    <row r="46" spans="1:8" ht="15" customHeight="1" x14ac:dyDescent="0.25">
      <c r="A46" s="24">
        <v>37</v>
      </c>
      <c r="B46" s="25" t="s">
        <v>35</v>
      </c>
      <c r="C46" s="23">
        <f ca="1">IFERROR(VLOOKUP($C46,[1]BW!$B$6:$AG$52,24,0),0)</f>
        <v>42475</v>
      </c>
      <c r="D46" s="23">
        <f ca="1">IFERROR(VLOOKUP($C46,[1]BW!$B$6:$AG$52,26,0),0)</f>
        <v>939.82999999999993</v>
      </c>
      <c r="E46" s="23">
        <f ca="1">IFERROR(VLOOKUP($C46,[1]BW!$B$6:$AG$52,20,0),0)</f>
        <v>42475</v>
      </c>
      <c r="F46" s="23">
        <f ca="1">IFERROR(VLOOKUP($C46,[1]BW!$B$6:$AG$52,22,0),0)</f>
        <v>3632.06</v>
      </c>
      <c r="G46" s="9"/>
      <c r="H46" s="9"/>
    </row>
    <row r="47" spans="1:8" ht="15" customHeight="1" x14ac:dyDescent="0.25">
      <c r="A47" s="24">
        <v>38</v>
      </c>
      <c r="B47" s="25" t="s">
        <v>36</v>
      </c>
      <c r="C47" s="23">
        <f ca="1">IFERROR(VLOOKUP($C47,[1]BW!$B$6:$AG$52,24,0),0)</f>
        <v>70130</v>
      </c>
      <c r="D47" s="23">
        <f ca="1">IFERROR(VLOOKUP($C47,[1]BW!$B$6:$AG$52,26,0),0)</f>
        <v>579</v>
      </c>
      <c r="E47" s="23">
        <f ca="1">IFERROR(VLOOKUP($C47,[1]BW!$B$6:$AG$52,20,0),0)</f>
        <v>53974</v>
      </c>
      <c r="F47" s="23">
        <f ca="1">IFERROR(VLOOKUP($C47,[1]BW!$B$6:$AG$52,22,0),0)</f>
        <v>4130.87</v>
      </c>
      <c r="G47" s="9"/>
      <c r="H47" s="9"/>
    </row>
    <row r="48" spans="1:8" ht="15" customHeight="1" x14ac:dyDescent="0.25">
      <c r="A48" s="27" t="s">
        <v>37</v>
      </c>
      <c r="B48" s="27"/>
      <c r="C48" s="28">
        <f t="shared" ref="C48:F48" ca="1" si="4">SUM(C44:C47)</f>
        <v>871822</v>
      </c>
      <c r="D48" s="28">
        <f t="shared" ca="1" si="4"/>
        <v>4815.8500000000004</v>
      </c>
      <c r="E48" s="28">
        <f t="shared" ca="1" si="4"/>
        <v>311324</v>
      </c>
      <c r="F48" s="28">
        <f t="shared" ca="1" si="4"/>
        <v>18307.509999999998</v>
      </c>
      <c r="G48" s="9"/>
      <c r="H48" s="9"/>
    </row>
    <row r="49" spans="1:8" ht="15" customHeight="1" x14ac:dyDescent="0.25">
      <c r="A49" s="24">
        <v>39</v>
      </c>
      <c r="B49" s="25" t="s">
        <v>53</v>
      </c>
      <c r="C49" s="23">
        <f ca="1">IFERROR(VLOOKUP($C49,[1]BW!$B$6:$AG$52,24,0),0)</f>
        <v>0</v>
      </c>
      <c r="D49" s="23">
        <f ca="1">IFERROR(VLOOKUP($C49,[1]BW!$B$6:$AG$52,26,0),0)</f>
        <v>0</v>
      </c>
      <c r="E49" s="23">
        <f ca="1">IFERROR(VLOOKUP($C49,[1]BW!$B$6:$AG$52,20,0),0)</f>
        <v>0</v>
      </c>
      <c r="F49" s="23">
        <f ca="1">IFERROR(VLOOKUP($C49,[1]BW!$B$6:$AG$52,22,0),0)</f>
        <v>0</v>
      </c>
      <c r="G49" s="9"/>
      <c r="H49" s="9"/>
    </row>
    <row r="50" spans="1:8" ht="15" customHeight="1" x14ac:dyDescent="0.25">
      <c r="A50" s="24">
        <v>40</v>
      </c>
      <c r="B50" s="25" t="s">
        <v>54</v>
      </c>
      <c r="C50" s="23">
        <f ca="1">IFERROR(VLOOKUP($C50,[1]BW!$B$6:$AG$52,24,0),0)</f>
        <v>0</v>
      </c>
      <c r="D50" s="23">
        <f ca="1">IFERROR(VLOOKUP($C50,[1]BW!$B$6:$AG$52,26,0),0)</f>
        <v>0</v>
      </c>
      <c r="E50" s="23">
        <f ca="1">IFERROR(VLOOKUP($C50,[1]BW!$B$6:$AG$52,20,0),0)</f>
        <v>0</v>
      </c>
      <c r="F50" s="23">
        <f ca="1">IFERROR(VLOOKUP($C50,[1]BW!$B$6:$AG$52,22,0),0)</f>
        <v>0</v>
      </c>
    </row>
    <row r="51" spans="1:8" ht="15" customHeight="1" x14ac:dyDescent="0.25">
      <c r="A51" s="24">
        <v>41</v>
      </c>
      <c r="B51" s="25" t="s">
        <v>55</v>
      </c>
      <c r="C51" s="23">
        <f ca="1">IFERROR(VLOOKUP($C51,[1]BW!$B$6:$AG$52,24,0),0)</f>
        <v>0</v>
      </c>
      <c r="D51" s="23">
        <f ca="1">IFERROR(VLOOKUP($C51,[1]BW!$B$6:$AG$52,26,0),0)</f>
        <v>0</v>
      </c>
      <c r="E51" s="23">
        <f ca="1">IFERROR(VLOOKUP($C51,[1]BW!$B$6:$AG$52,20,0),0)</f>
        <v>0</v>
      </c>
      <c r="F51" s="23">
        <f ca="1">IFERROR(VLOOKUP($C51,[1]BW!$B$6:$AG$52,22,0),0)</f>
        <v>0</v>
      </c>
    </row>
    <row r="52" spans="1:8" ht="15" customHeight="1" x14ac:dyDescent="0.25">
      <c r="A52" s="27" t="s">
        <v>39</v>
      </c>
      <c r="B52" s="27"/>
      <c r="C52" s="28">
        <f t="shared" ref="C52:F52" ca="1" si="5">SUM(C49:C51)</f>
        <v>0</v>
      </c>
      <c r="D52" s="28">
        <f t="shared" ca="1" si="5"/>
        <v>0</v>
      </c>
      <c r="E52" s="28">
        <f t="shared" ca="1" si="5"/>
        <v>0</v>
      </c>
      <c r="F52" s="28">
        <f t="shared" ca="1" si="5"/>
        <v>0</v>
      </c>
      <c r="G52" s="9"/>
      <c r="H52" s="9"/>
    </row>
    <row r="53" spans="1:8" ht="15" customHeight="1" x14ac:dyDescent="0.25">
      <c r="A53" s="24">
        <v>42</v>
      </c>
      <c r="B53" s="25" t="s">
        <v>56</v>
      </c>
      <c r="C53" s="23">
        <f ca="1">IFERROR(VLOOKUP($C53,[1]BW!$B$6:$AG$52,24,0),0)</f>
        <v>0</v>
      </c>
      <c r="D53" s="23">
        <f ca="1">IFERROR(VLOOKUP($C53,[1]BW!$B$6:$AG$52,26,0),0)</f>
        <v>0</v>
      </c>
      <c r="E53" s="23">
        <f ca="1">IFERROR(VLOOKUP($C53,[1]BW!$B$6:$AG$52,20,0),0)</f>
        <v>0</v>
      </c>
      <c r="F53" s="23">
        <f ca="1">IFERROR(VLOOKUP($C53,[1]BW!$B$6:$AG$52,22,0),0)</f>
        <v>0</v>
      </c>
    </row>
    <row r="54" spans="1:8" ht="15" customHeight="1" x14ac:dyDescent="0.25">
      <c r="A54" s="27" t="s">
        <v>57</v>
      </c>
      <c r="B54" s="27"/>
      <c r="C54" s="28">
        <f t="shared" ref="C54:F54" ca="1" si="6">C53</f>
        <v>0</v>
      </c>
      <c r="D54" s="28">
        <f t="shared" ca="1" si="6"/>
        <v>0</v>
      </c>
      <c r="E54" s="28">
        <f t="shared" ca="1" si="6"/>
        <v>0</v>
      </c>
      <c r="F54" s="28">
        <f t="shared" ca="1" si="6"/>
        <v>0</v>
      </c>
      <c r="G54" s="9"/>
      <c r="H54" s="9"/>
    </row>
    <row r="55" spans="1:8" ht="15" customHeight="1" x14ac:dyDescent="0.25">
      <c r="A55" s="24">
        <v>43</v>
      </c>
      <c r="B55" s="25" t="s">
        <v>58</v>
      </c>
      <c r="C55" s="23">
        <f ca="1">IFERROR(VLOOKUP($C55,[1]BW!$B$6:$AG$52,24,0),0)</f>
        <v>0</v>
      </c>
      <c r="D55" s="23">
        <f ca="1">IFERROR(VLOOKUP($C55,[1]BW!$B$6:$AG$52,26,0),0)</f>
        <v>0</v>
      </c>
      <c r="E55" s="23">
        <f ca="1">IFERROR(VLOOKUP($C55,[1]BW!$B$6:$AG$52,20,0),0)</f>
        <v>0</v>
      </c>
      <c r="F55" s="23">
        <f ca="1">IFERROR(VLOOKUP($C55,[1]BW!$B$6:$AG$52,22,0),0)</f>
        <v>0</v>
      </c>
    </row>
    <row r="56" spans="1:8" ht="15" customHeight="1" x14ac:dyDescent="0.25">
      <c r="A56" s="24">
        <v>44</v>
      </c>
      <c r="B56" s="25" t="s">
        <v>59</v>
      </c>
      <c r="C56" s="23">
        <f ca="1">IFERROR(VLOOKUP($C56,[1]BW!$B$6:$AG$52,24,0),0)</f>
        <v>0</v>
      </c>
      <c r="D56" s="23">
        <f ca="1">IFERROR(VLOOKUP($C56,[1]BW!$B$6:$AG$52,26,0),0)</f>
        <v>0</v>
      </c>
      <c r="E56" s="23">
        <f ca="1">IFERROR(VLOOKUP($C56,[1]BW!$B$6:$AG$52,20,0),0)</f>
        <v>0</v>
      </c>
      <c r="F56" s="23">
        <f ca="1">IFERROR(VLOOKUP($C56,[1]BW!$B$6:$AG$52,22,0),0)</f>
        <v>0</v>
      </c>
    </row>
    <row r="57" spans="1:8" ht="15" customHeight="1" x14ac:dyDescent="0.25">
      <c r="A57" s="24">
        <v>45</v>
      </c>
      <c r="B57" s="25" t="s">
        <v>60</v>
      </c>
      <c r="C57" s="23">
        <f ca="1">IFERROR(VLOOKUP($C57,[1]BW!$B$6:$AG$52,24,0),0)</f>
        <v>0</v>
      </c>
      <c r="D57" s="23">
        <f ca="1">IFERROR(VLOOKUP($C57,[1]BW!$B$6:$AG$52,26,0),0)</f>
        <v>0</v>
      </c>
      <c r="E57" s="23">
        <f ca="1">IFERROR(VLOOKUP($C57,[1]BW!$B$6:$AG$52,20,0),0)</f>
        <v>0</v>
      </c>
      <c r="F57" s="23">
        <f ca="1">IFERROR(VLOOKUP($C57,[1]BW!$B$6:$AG$52,22,0),0)</f>
        <v>0</v>
      </c>
    </row>
    <row r="58" spans="1:8" ht="15" customHeight="1" x14ac:dyDescent="0.25">
      <c r="A58" s="27" t="s">
        <v>39</v>
      </c>
      <c r="B58" s="27"/>
      <c r="C58" s="28">
        <f t="shared" ref="C58:F58" ca="1" si="7">SUM(C55:C57)</f>
        <v>0</v>
      </c>
      <c r="D58" s="28">
        <f t="shared" ca="1" si="7"/>
        <v>0</v>
      </c>
      <c r="E58" s="28">
        <f t="shared" ca="1" si="7"/>
        <v>0</v>
      </c>
      <c r="F58" s="28">
        <f t="shared" ca="1" si="7"/>
        <v>0</v>
      </c>
      <c r="G58" s="9"/>
      <c r="H58" s="9"/>
    </row>
    <row r="59" spans="1:8" ht="15" customHeight="1" x14ac:dyDescent="0.25">
      <c r="A59" s="24">
        <v>46</v>
      </c>
      <c r="B59" s="25" t="s">
        <v>40</v>
      </c>
      <c r="C59" s="23">
        <f ca="1">IFERROR(VLOOKUP($C59,[1]BW!$B$6:$AG$52,24,0),0)</f>
        <v>0</v>
      </c>
      <c r="D59" s="23">
        <f ca="1">IFERROR(VLOOKUP($C59,[1]BW!$B$6:$AG$52,26,0),0)</f>
        <v>0</v>
      </c>
      <c r="E59" s="23">
        <f ca="1">IFERROR(VLOOKUP($C59,[1]BW!$B$6:$AG$52,20,0),0)</f>
        <v>0</v>
      </c>
      <c r="F59" s="23">
        <f ca="1">IFERROR(VLOOKUP($C59,[1]BW!$B$6:$AG$52,22,0),0)</f>
        <v>0</v>
      </c>
    </row>
    <row r="60" spans="1:8" ht="15" customHeight="1" x14ac:dyDescent="0.25">
      <c r="A60" s="27" t="s">
        <v>61</v>
      </c>
      <c r="B60" s="27"/>
      <c r="C60" s="28">
        <f t="shared" ref="C60:F60" ca="1" si="8">C59</f>
        <v>0</v>
      </c>
      <c r="D60" s="28">
        <f t="shared" ca="1" si="8"/>
        <v>0</v>
      </c>
      <c r="E60" s="28">
        <f t="shared" ca="1" si="8"/>
        <v>0</v>
      </c>
      <c r="F60" s="28">
        <f t="shared" ca="1" si="8"/>
        <v>0</v>
      </c>
      <c r="G60" s="9"/>
      <c r="H60" s="9"/>
    </row>
    <row r="61" spans="1:8" ht="15" customHeight="1" x14ac:dyDescent="0.25">
      <c r="A61" s="27" t="s">
        <v>41</v>
      </c>
      <c r="B61" s="27"/>
      <c r="C61" s="28">
        <v>1640400.7391824229</v>
      </c>
      <c r="D61" s="28">
        <v>20363.910081751001</v>
      </c>
      <c r="E61" s="28">
        <v>1131441.023858689</v>
      </c>
      <c r="F61" s="28">
        <v>98676.9141803331</v>
      </c>
      <c r="G61" s="9"/>
      <c r="H61" s="9"/>
    </row>
  </sheetData>
  <mergeCells count="7">
    <mergeCell ref="E1:F1"/>
    <mergeCell ref="A2:F2"/>
    <mergeCell ref="A4:A5"/>
    <mergeCell ref="B4:B5"/>
    <mergeCell ref="C4:D4"/>
    <mergeCell ref="E4:F4"/>
    <mergeCell ref="A3:F3"/>
  </mergeCells>
  <printOptions horizontalCentered="1"/>
  <pageMargins left="0.19685039370078741" right="0.19685039370078741" top="0.33" bottom="0.78740157480314965" header="0.31496062992125984" footer="0.31496062992125984"/>
  <pageSetup paperSize="9" scale="78" orientation="portrait" r:id="rId1"/>
  <headerFooter>
    <oddFooter>&amp;C&amp;"Arial,Regular"&amp;10&amp;P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SHG</vt:lpstr>
      <vt:lpstr>SHG!Print_Area</vt:lpstr>
      <vt:lpstr>SHG!Print_Titles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2023-09-05T07:55:54Z</dcterms:created>
  <dcterms:modified xsi:type="dcterms:W3CDTF">2024-11-21T10:52:55Z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f33ef974-08e4-490a-b978-3ee783e692ea</vt:lpwstr>
  </property>
  <property fmtid="{D5CDD505-2E9C-101B-9397-08002B2CF9AE}" pid="3" name="PICSfield">
    <vt:lpwstr>Public</vt:lpwstr>
  </property>
</Properties>
</file>